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<sst xmlns="http://schemas.openxmlformats.org/spreadsheetml/2006/main" count="162" uniqueCount="89">
  <si>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</si>
  <si>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</si>
  <si>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</si>
  <si>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</si>
  <si>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</si>
  <si>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</si>
  <si>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</si>
  <si>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</si>
  <si>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</si>
  <si>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</si>
  <si>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</si>
  <si>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</si>
  <si>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</si>
  <si>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</si>
  <si>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</si>
  <si>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</si>
  <si>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</si>
  <si>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</si>
  <si>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</si>
  <si>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</si>
  <si>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</si>
  <si>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</si>
  <si>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</si>
  <si>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</si>
  <si>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</si>
  <si>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</si>
  <si>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</si>
  <si>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</si>
  <si>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</si>
  <si>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</si>
  <si>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</si>
  <si>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</si>
  <si>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</si>
  <si>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</si>
  <si>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</si>
  <si>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</si>
  <si>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</si>
  <si>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</si>
  <si>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</si>
  <si>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</si>
  <si>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</si>
  <si>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</si>
  <si>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</si>
  <si>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</si>
  <si>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</si>
  <si>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</si>
  <si>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</si>
  <si>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</si>
  <si>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</si>
  <si>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</si>
  <si>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</si>
  <si>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</si>
  <si>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</si>
  <si>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</si>
  <si>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</si>
  <si>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</si>
  <si>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</si>
  <si>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</si>
  <si>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</si>
  <si>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</si>
  <si>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</si>
  <si>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</si>
  <si>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</si>
  <si>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</si>
  <si>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</si>
  <si>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</si>
  <si>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</si>
  <si>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</si>
  <si>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</si>
  <si>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</si>
  <si>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</si>
  <si>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</si>
  <si>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</si>
  <si>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</si>
  <si>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</si>
  <si>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</si>
  <si>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</si>
  <si>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</si>
  <si>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</si>
  <si>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</si>
  <si>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</si>
  <si>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</si>
  <si>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</si>
  <si>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</si>
  <si>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</si>
  <si>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</si>
  <si>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</si>
  <si>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Calakmul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</si>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</sst>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114002031</v>
      </c>
      <c r="E10" s="14">
        <f t="shared" si="0"/>
        <v>3753129.0200000005</v>
      </c>
      <c r="F10" s="14">
        <f t="shared" si="0"/>
        <v>117755160.02</v>
      </c>
      <c r="G10" s="14">
        <f t="shared" si="0"/>
        <v>80351057.02000001</v>
      </c>
      <c r="H10" s="14">
        <f t="shared" si="0"/>
        <v>79458490.75</v>
      </c>
      <c r="I10" s="14">
        <f t="shared" si="0"/>
        <v>37404103.00000001</v>
      </c>
    </row>
    <row r="11" spans="2:9" ht="12.75">
      <c r="B11" s="3" t="s">
        <v>12</v>
      </c>
      <c r="C11" s="9"/>
      <c r="D11" s="15">
        <f aca="true" t="shared" si="1" ref="D11:I11">SUM(D12:D18)</f>
        <v>97818494</v>
      </c>
      <c r="E11" s="15">
        <f t="shared" si="1"/>
        <v>-3296379.8200000003</v>
      </c>
      <c r="F11" s="15">
        <f t="shared" si="1"/>
        <v>94522114.18</v>
      </c>
      <c r="G11" s="15">
        <f t="shared" si="1"/>
        <v>61368504.07000001</v>
      </c>
      <c r="H11" s="15">
        <f t="shared" si="1"/>
        <v>60663511.59</v>
      </c>
      <c r="I11" s="15">
        <f t="shared" si="1"/>
        <v>33153610.11</v>
      </c>
    </row>
    <row r="12" spans="2:9" ht="12.75">
      <c r="B12" s="13" t="s">
        <v>13</v>
      </c>
      <c r="C12" s="11"/>
      <c r="D12" s="15">
        <v>50875477</v>
      </c>
      <c r="E12" s="16">
        <v>-3623064.22</v>
      </c>
      <c r="F12" s="16">
        <f>D12+E12</f>
        <v>47252412.78</v>
      </c>
      <c r="G12" s="16">
        <v>35244257.7</v>
      </c>
      <c r="H12" s="16">
        <v>35244257.7</v>
      </c>
      <c r="I12" s="16">
        <f>F12-G12</f>
        <v>12008155.079999998</v>
      </c>
    </row>
    <row r="13" spans="2:9" ht="12.75">
      <c r="B13" s="13" t="s">
        <v>14</v>
      </c>
      <c r="C13" s="11"/>
      <c r="D13" s="15">
        <v>20063194</v>
      </c>
      <c r="E13" s="16">
        <v>1299000</v>
      </c>
      <c r="F13" s="16">
        <f aca="true" t="shared" si="2" ref="F13:F18">D13+E13</f>
        <v>21362194</v>
      </c>
      <c r="G13" s="16">
        <v>16301250.89</v>
      </c>
      <c r="H13" s="16">
        <v>16301250.89</v>
      </c>
      <c r="I13" s="16">
        <f aca="true" t="shared" si="3" ref="I13:I18">F13-G13</f>
        <v>5060943.109999999</v>
      </c>
    </row>
    <row r="14" spans="2:9" ht="12.75">
      <c r="B14" s="13" t="s">
        <v>15</v>
      </c>
      <c r="C14" s="11"/>
      <c r="D14" s="15">
        <v>11815511</v>
      </c>
      <c r="E14" s="16">
        <v>41000</v>
      </c>
      <c r="F14" s="16">
        <f t="shared" si="2"/>
        <v>11856511</v>
      </c>
      <c r="G14" s="16">
        <v>1803742.01</v>
      </c>
      <c r="H14" s="16">
        <v>1803742.01</v>
      </c>
      <c r="I14" s="16">
        <f t="shared" si="3"/>
        <v>10052768.99</v>
      </c>
    </row>
    <row r="15" spans="2:9" ht="12.75">
      <c r="B15" s="13" t="s">
        <v>16</v>
      </c>
      <c r="C15" s="11"/>
      <c r="D15" s="15">
        <v>2410200</v>
      </c>
      <c r="E15" s="16">
        <v>500000</v>
      </c>
      <c r="F15" s="16">
        <f t="shared" si="2"/>
        <v>2910200</v>
      </c>
      <c r="G15" s="16">
        <v>3489594.91</v>
      </c>
      <c r="H15" s="16">
        <v>2784602.43</v>
      </c>
      <c r="I15" s="16">
        <f t="shared" si="3"/>
        <v>-579394.9100000001</v>
      </c>
    </row>
    <row r="16" spans="2:9" ht="12.75">
      <c r="B16" s="13" t="s">
        <v>17</v>
      </c>
      <c r="C16" s="11"/>
      <c r="D16" s="15">
        <v>6336245</v>
      </c>
      <c r="E16" s="16">
        <v>-961000</v>
      </c>
      <c r="F16" s="16">
        <f t="shared" si="2"/>
        <v>5375245</v>
      </c>
      <c r="G16" s="16">
        <v>4529658.56</v>
      </c>
      <c r="H16" s="16">
        <v>4529658.56</v>
      </c>
      <c r="I16" s="16">
        <f t="shared" si="3"/>
        <v>845586.4400000004</v>
      </c>
    </row>
    <row r="17" spans="2:9" ht="12.75">
      <c r="B17" s="13" t="s">
        <v>18</v>
      </c>
      <c r="C17" s="11"/>
      <c r="D17" s="15">
        <v>103000</v>
      </c>
      <c r="E17" s="16">
        <v>0</v>
      </c>
      <c r="F17" s="16">
        <f t="shared" si="2"/>
        <v>103000</v>
      </c>
      <c r="G17" s="16">
        <v>0</v>
      </c>
      <c r="H17" s="16">
        <v>0</v>
      </c>
      <c r="I17" s="16">
        <f t="shared" si="3"/>
        <v>103000</v>
      </c>
    </row>
    <row r="18" spans="2:9" ht="12.75">
      <c r="B18" s="13" t="s">
        <v>19</v>
      </c>
      <c r="C18" s="11"/>
      <c r="D18" s="15">
        <v>6214867</v>
      </c>
      <c r="E18" s="16">
        <v>-552315.6</v>
      </c>
      <c r="F18" s="16">
        <f t="shared" si="2"/>
        <v>5662551.4</v>
      </c>
      <c r="G18" s="16">
        <v>0</v>
      </c>
      <c r="H18" s="16">
        <v>0</v>
      </c>
      <c r="I18" s="16">
        <f t="shared" si="3"/>
        <v>5662551.4</v>
      </c>
    </row>
    <row r="19" spans="2:9" ht="12.75">
      <c r="B19" s="3" t="s">
        <v>20</v>
      </c>
      <c r="C19" s="9"/>
      <c r="D19" s="15">
        <f aca="true" t="shared" si="4" ref="D19:I19">SUM(D20:D28)</f>
        <v>3411452</v>
      </c>
      <c r="E19" s="15">
        <f t="shared" si="4"/>
        <v>4137464.76</v>
      </c>
      <c r="F19" s="15">
        <f t="shared" si="4"/>
        <v>7548916.76</v>
      </c>
      <c r="G19" s="15">
        <f t="shared" si="4"/>
        <v>5474568.869999999</v>
      </c>
      <c r="H19" s="15">
        <f t="shared" si="4"/>
        <v>5390244.1</v>
      </c>
      <c r="I19" s="15">
        <f t="shared" si="4"/>
        <v>2074347.8899999997</v>
      </c>
    </row>
    <row r="20" spans="2:9" ht="12.75">
      <c r="B20" s="13" t="s">
        <v>21</v>
      </c>
      <c r="C20" s="11"/>
      <c r="D20" s="15">
        <v>363250</v>
      </c>
      <c r="E20" s="16">
        <v>33397.72</v>
      </c>
      <c r="F20" s="15">
        <f aca="true" t="shared" si="5" ref="F20:F28">D20+E20</f>
        <v>396647.72</v>
      </c>
      <c r="G20" s="16">
        <v>336536.38</v>
      </c>
      <c r="H20" s="16">
        <v>315122.94</v>
      </c>
      <c r="I20" s="16">
        <f>F20-G20</f>
        <v>60111.33999999997</v>
      </c>
    </row>
    <row r="21" spans="2:9" ht="12.75">
      <c r="B21" s="13" t="s">
        <v>22</v>
      </c>
      <c r="C21" s="11"/>
      <c r="D21" s="15">
        <v>72050</v>
      </c>
      <c r="E21" s="16">
        <v>17670.16</v>
      </c>
      <c r="F21" s="15">
        <f t="shared" si="5"/>
        <v>89720.16</v>
      </c>
      <c r="G21" s="16">
        <v>67291.79</v>
      </c>
      <c r="H21" s="16">
        <v>63868.79</v>
      </c>
      <c r="I21" s="16">
        <f aca="true" t="shared" si="6" ref="I21:I83">F21-G21</f>
        <v>22428.37000000001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626192</v>
      </c>
      <c r="E23" s="16">
        <v>333742.15</v>
      </c>
      <c r="F23" s="15">
        <f t="shared" si="5"/>
        <v>959934.15</v>
      </c>
      <c r="G23" s="16">
        <v>497429.19</v>
      </c>
      <c r="H23" s="16">
        <v>447629.18</v>
      </c>
      <c r="I23" s="16">
        <f t="shared" si="6"/>
        <v>462504.96</v>
      </c>
    </row>
    <row r="24" spans="2:9" ht="12.75">
      <c r="B24" s="13" t="s">
        <v>25</v>
      </c>
      <c r="C24" s="11"/>
      <c r="D24" s="15">
        <v>400000</v>
      </c>
      <c r="E24" s="16">
        <v>45.81</v>
      </c>
      <c r="F24" s="15">
        <f t="shared" si="5"/>
        <v>400045.81</v>
      </c>
      <c r="G24" s="16">
        <v>45946.2</v>
      </c>
      <c r="H24" s="16">
        <v>45946.2</v>
      </c>
      <c r="I24" s="16">
        <f t="shared" si="6"/>
        <v>354099.61</v>
      </c>
    </row>
    <row r="25" spans="2:9" ht="12.75">
      <c r="B25" s="13" t="s">
        <v>26</v>
      </c>
      <c r="C25" s="11"/>
      <c r="D25" s="15">
        <v>1694240</v>
      </c>
      <c r="E25" s="16">
        <v>3645736.6</v>
      </c>
      <c r="F25" s="15">
        <f t="shared" si="5"/>
        <v>5339976.6</v>
      </c>
      <c r="G25" s="16">
        <v>4294635.12</v>
      </c>
      <c r="H25" s="16">
        <v>4294635.12</v>
      </c>
      <c r="I25" s="16">
        <f t="shared" si="6"/>
        <v>1045341.4799999995</v>
      </c>
    </row>
    <row r="26" spans="2:9" ht="12.75">
      <c r="B26" s="13" t="s">
        <v>27</v>
      </c>
      <c r="C26" s="11"/>
      <c r="D26" s="15">
        <v>33700</v>
      </c>
      <c r="E26" s="16">
        <v>69808.32</v>
      </c>
      <c r="F26" s="15">
        <f t="shared" si="5"/>
        <v>103508.32</v>
      </c>
      <c r="G26" s="16">
        <v>82406.31</v>
      </c>
      <c r="H26" s="16">
        <v>82406.31</v>
      </c>
      <c r="I26" s="16">
        <f t="shared" si="6"/>
        <v>21102.01000000001</v>
      </c>
    </row>
    <row r="27" spans="2:9" ht="12.75">
      <c r="B27" s="13" t="s">
        <v>28</v>
      </c>
      <c r="C27" s="11"/>
      <c r="D27" s="15">
        <v>23540</v>
      </c>
      <c r="E27" s="16">
        <v>0</v>
      </c>
      <c r="F27" s="15">
        <f t="shared" si="5"/>
        <v>23540</v>
      </c>
      <c r="G27" s="16">
        <v>0</v>
      </c>
      <c r="H27" s="16">
        <v>0</v>
      </c>
      <c r="I27" s="16">
        <f t="shared" si="6"/>
        <v>23540</v>
      </c>
    </row>
    <row r="28" spans="2:9" ht="12.75">
      <c r="B28" s="13" t="s">
        <v>29</v>
      </c>
      <c r="C28" s="11"/>
      <c r="D28" s="15">
        <v>198480</v>
      </c>
      <c r="E28" s="16">
        <v>37064</v>
      </c>
      <c r="F28" s="15">
        <f t="shared" si="5"/>
        <v>235544</v>
      </c>
      <c r="G28" s="16">
        <v>150323.88</v>
      </c>
      <c r="H28" s="16">
        <v>140635.56</v>
      </c>
      <c r="I28" s="16">
        <f t="shared" si="6"/>
        <v>85220.12</v>
      </c>
    </row>
    <row r="29" spans="2:9" ht="12.75">
      <c r="B29" s="3" t="s">
        <v>30</v>
      </c>
      <c r="C29" s="9"/>
      <c r="D29" s="15">
        <f aca="true" t="shared" si="7" ref="D29:I29">SUM(D30:D38)</f>
        <v>2069571</v>
      </c>
      <c r="E29" s="15">
        <f t="shared" si="7"/>
        <v>3259039.85</v>
      </c>
      <c r="F29" s="15">
        <f t="shared" si="7"/>
        <v>5328610.85</v>
      </c>
      <c r="G29" s="15">
        <f t="shared" si="7"/>
        <v>5153717.11</v>
      </c>
      <c r="H29" s="15">
        <f t="shared" si="7"/>
        <v>5109711.09</v>
      </c>
      <c r="I29" s="15">
        <f t="shared" si="7"/>
        <v>174893.74</v>
      </c>
    </row>
    <row r="30" spans="2:9" ht="12.75">
      <c r="B30" s="13" t="s">
        <v>31</v>
      </c>
      <c r="C30" s="11"/>
      <c r="D30" s="15">
        <v>107000</v>
      </c>
      <c r="E30" s="16">
        <v>-44366.02</v>
      </c>
      <c r="F30" s="15">
        <f aca="true" t="shared" si="8" ref="F30:F38">D30+E30</f>
        <v>62633.98</v>
      </c>
      <c r="G30" s="16">
        <v>35950.69</v>
      </c>
      <c r="H30" s="16">
        <v>35950.69</v>
      </c>
      <c r="I30" s="16">
        <f t="shared" si="6"/>
        <v>26683.29</v>
      </c>
    </row>
    <row r="31" spans="2:9" ht="12.75">
      <c r="B31" s="13" t="s">
        <v>32</v>
      </c>
      <c r="C31" s="11"/>
      <c r="D31" s="15">
        <v>261621</v>
      </c>
      <c r="E31" s="16">
        <v>186480</v>
      </c>
      <c r="F31" s="15">
        <f t="shared" si="8"/>
        <v>448101</v>
      </c>
      <c r="G31" s="16">
        <v>328354.24</v>
      </c>
      <c r="H31" s="16">
        <v>315020.92</v>
      </c>
      <c r="I31" s="16">
        <f t="shared" si="6"/>
        <v>119746.76000000001</v>
      </c>
    </row>
    <row r="32" spans="2:9" ht="12.75">
      <c r="B32" s="13" t="s">
        <v>33</v>
      </c>
      <c r="C32" s="11"/>
      <c r="D32" s="15">
        <v>316320</v>
      </c>
      <c r="E32" s="16">
        <v>25786</v>
      </c>
      <c r="F32" s="15">
        <f t="shared" si="8"/>
        <v>342106</v>
      </c>
      <c r="G32" s="16">
        <v>81704.6</v>
      </c>
      <c r="H32" s="16">
        <v>66731.9</v>
      </c>
      <c r="I32" s="16">
        <f t="shared" si="6"/>
        <v>260401.4</v>
      </c>
    </row>
    <row r="33" spans="2:9" ht="12.75">
      <c r="B33" s="13" t="s">
        <v>34</v>
      </c>
      <c r="C33" s="11"/>
      <c r="D33" s="15">
        <v>74000</v>
      </c>
      <c r="E33" s="16">
        <v>117000</v>
      </c>
      <c r="F33" s="15">
        <f t="shared" si="8"/>
        <v>191000</v>
      </c>
      <c r="G33" s="16">
        <v>223200.27</v>
      </c>
      <c r="H33" s="16">
        <v>223200.27</v>
      </c>
      <c r="I33" s="16">
        <f t="shared" si="6"/>
        <v>-32200.26999999999</v>
      </c>
    </row>
    <row r="34" spans="2:9" ht="12.75">
      <c r="B34" s="13" t="s">
        <v>35</v>
      </c>
      <c r="C34" s="11"/>
      <c r="D34" s="15">
        <v>10700</v>
      </c>
      <c r="E34" s="16">
        <v>279058.76</v>
      </c>
      <c r="F34" s="15">
        <f t="shared" si="8"/>
        <v>289758.76</v>
      </c>
      <c r="G34" s="16">
        <v>221912.54</v>
      </c>
      <c r="H34" s="16">
        <v>206212.54</v>
      </c>
      <c r="I34" s="16">
        <f t="shared" si="6"/>
        <v>67846.22</v>
      </c>
    </row>
    <row r="35" spans="2:9" ht="12.75">
      <c r="B35" s="13" t="s">
        <v>36</v>
      </c>
      <c r="C35" s="11"/>
      <c r="D35" s="15">
        <v>0</v>
      </c>
      <c r="E35" s="16">
        <v>89620</v>
      </c>
      <c r="F35" s="15">
        <f t="shared" si="8"/>
        <v>89620</v>
      </c>
      <c r="G35" s="16">
        <v>89620</v>
      </c>
      <c r="H35" s="16">
        <v>89620</v>
      </c>
      <c r="I35" s="16">
        <f t="shared" si="6"/>
        <v>0</v>
      </c>
    </row>
    <row r="36" spans="2:9" ht="12.75">
      <c r="B36" s="13" t="s">
        <v>37</v>
      </c>
      <c r="C36" s="11"/>
      <c r="D36" s="15">
        <v>120580</v>
      </c>
      <c r="E36" s="16">
        <v>65676</v>
      </c>
      <c r="F36" s="15">
        <f t="shared" si="8"/>
        <v>186256</v>
      </c>
      <c r="G36" s="16">
        <v>103996.88</v>
      </c>
      <c r="H36" s="16">
        <v>103996.88</v>
      </c>
      <c r="I36" s="16">
        <f t="shared" si="6"/>
        <v>82259.12</v>
      </c>
    </row>
    <row r="37" spans="2:9" ht="12.75">
      <c r="B37" s="13" t="s">
        <v>38</v>
      </c>
      <c r="C37" s="11"/>
      <c r="D37" s="15">
        <v>219350</v>
      </c>
      <c r="E37" s="16">
        <v>58282.51</v>
      </c>
      <c r="F37" s="15">
        <f t="shared" si="8"/>
        <v>277632.51</v>
      </c>
      <c r="G37" s="16">
        <v>129367.17</v>
      </c>
      <c r="H37" s="16">
        <v>129367.17</v>
      </c>
      <c r="I37" s="16">
        <f t="shared" si="6"/>
        <v>148265.34000000003</v>
      </c>
    </row>
    <row r="38" spans="2:9" ht="12.75">
      <c r="B38" s="13" t="s">
        <v>39</v>
      </c>
      <c r="C38" s="11"/>
      <c r="D38" s="15">
        <v>960000</v>
      </c>
      <c r="E38" s="16">
        <v>2481502.6</v>
      </c>
      <c r="F38" s="15">
        <f t="shared" si="8"/>
        <v>3441502.6</v>
      </c>
      <c r="G38" s="16">
        <v>3939610.72</v>
      </c>
      <c r="H38" s="16">
        <v>3939610.72</v>
      </c>
      <c r="I38" s="16">
        <f t="shared" si="6"/>
        <v>-498108.1200000001</v>
      </c>
    </row>
    <row r="39" spans="2:9" ht="25.5" customHeight="1">
      <c r="B39" s="37" t="s">
        <v>40</v>
      </c>
      <c r="C39" s="38"/>
      <c r="D39" s="15">
        <f aca="true" t="shared" si="9" ref="D39:I39">SUM(D40:D48)</f>
        <v>8948256</v>
      </c>
      <c r="E39" s="15">
        <f t="shared" si="9"/>
        <v>275558.46</v>
      </c>
      <c r="F39" s="15">
        <f>SUM(F40:F48)</f>
        <v>9223814.46</v>
      </c>
      <c r="G39" s="15">
        <f t="shared" si="9"/>
        <v>8216272.69</v>
      </c>
      <c r="H39" s="15">
        <f t="shared" si="9"/>
        <v>8157029.69</v>
      </c>
      <c r="I39" s="15">
        <f t="shared" si="9"/>
        <v>1007541.7699999996</v>
      </c>
    </row>
    <row r="40" spans="2:9" ht="12.75">
      <c r="B40" s="13" t="s">
        <v>41</v>
      </c>
      <c r="C40" s="11"/>
      <c r="D40" s="15">
        <v>6614156</v>
      </c>
      <c r="E40" s="16">
        <v>0</v>
      </c>
      <c r="F40" s="15">
        <f>D40+E40</f>
        <v>6614156</v>
      </c>
      <c r="G40" s="16">
        <v>5386958.99</v>
      </c>
      <c r="H40" s="16">
        <v>5386958.99</v>
      </c>
      <c r="I40" s="16">
        <f t="shared" si="6"/>
        <v>1227197.0099999998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300000</v>
      </c>
      <c r="E42" s="16">
        <v>0</v>
      </c>
      <c r="F42" s="15">
        <f t="shared" si="10"/>
        <v>300000</v>
      </c>
      <c r="G42" s="16">
        <v>0</v>
      </c>
      <c r="H42" s="16">
        <v>0</v>
      </c>
      <c r="I42" s="16">
        <f t="shared" si="6"/>
        <v>300000</v>
      </c>
    </row>
    <row r="43" spans="2:9" ht="12.75">
      <c r="B43" s="13" t="s">
        <v>44</v>
      </c>
      <c r="C43" s="11"/>
      <c r="D43" s="15">
        <v>2034100</v>
      </c>
      <c r="E43" s="16">
        <v>275558.46</v>
      </c>
      <c r="F43" s="15">
        <f t="shared" si="10"/>
        <v>2309658.46</v>
      </c>
      <c r="G43" s="16">
        <v>2829313.7</v>
      </c>
      <c r="H43" s="16">
        <v>2770070.7</v>
      </c>
      <c r="I43" s="16">
        <f t="shared" si="6"/>
        <v>-519655.2400000002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133586.28</v>
      </c>
      <c r="F49" s="15">
        <f t="shared" si="11"/>
        <v>133586.28</v>
      </c>
      <c r="G49" s="15">
        <f t="shared" si="11"/>
        <v>137994.28</v>
      </c>
      <c r="H49" s="15">
        <f t="shared" si="11"/>
        <v>137994.28</v>
      </c>
      <c r="I49" s="15">
        <f t="shared" si="11"/>
        <v>-4408</v>
      </c>
    </row>
    <row r="50" spans="2:9" ht="12.75">
      <c r="B50" s="13" t="s">
        <v>51</v>
      </c>
      <c r="C50" s="11"/>
      <c r="D50" s="15">
        <v>0</v>
      </c>
      <c r="E50" s="16">
        <v>113991.79</v>
      </c>
      <c r="F50" s="15">
        <f t="shared" si="10"/>
        <v>113991.79</v>
      </c>
      <c r="G50" s="16">
        <v>118399.79</v>
      </c>
      <c r="H50" s="16">
        <v>118399.79</v>
      </c>
      <c r="I50" s="16">
        <f t="shared" si="6"/>
        <v>-4408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19594.49</v>
      </c>
      <c r="F55" s="15">
        <f t="shared" si="10"/>
        <v>19594.49</v>
      </c>
      <c r="G55" s="16">
        <v>19594.49</v>
      </c>
      <c r="H55" s="16">
        <v>19594.49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1754258</v>
      </c>
      <c r="E59" s="15">
        <f>SUM(E60:E62)</f>
        <v>-756140.51</v>
      </c>
      <c r="F59" s="15">
        <f>SUM(F60:F62)</f>
        <v>998117.49</v>
      </c>
      <c r="G59" s="15">
        <f>SUM(G60:G62)</f>
        <v>0</v>
      </c>
      <c r="H59" s="15">
        <f>SUM(H60:H62)</f>
        <v>0</v>
      </c>
      <c r="I59" s="16">
        <f t="shared" si="6"/>
        <v>998117.49</v>
      </c>
    </row>
    <row r="60" spans="2:9" ht="12.75">
      <c r="B60" s="13" t="s">
        <v>61</v>
      </c>
      <c r="C60" s="11"/>
      <c r="D60" s="15">
        <v>1754258</v>
      </c>
      <c r="E60" s="16">
        <v>-756140.51</v>
      </c>
      <c r="F60" s="15">
        <f t="shared" si="10"/>
        <v>998117.49</v>
      </c>
      <c r="G60" s="16">
        <v>0</v>
      </c>
      <c r="H60" s="16">
        <v>0</v>
      </c>
      <c r="I60" s="16">
        <f t="shared" si="6"/>
        <v>998117.49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133421150</v>
      </c>
      <c r="E85" s="21">
        <f>E86+E104+E94+E114+E124+E134+E138+E147+E151</f>
        <v>9790154.97</v>
      </c>
      <c r="F85" s="21">
        <f t="shared" si="12"/>
        <v>143211304.97</v>
      </c>
      <c r="G85" s="21">
        <f>G86+G104+G94+G114+G124+G134+G138+G147+G151</f>
        <v>46310824.49000001</v>
      </c>
      <c r="H85" s="21">
        <f>H86+H104+H94+H114+H124+H134+H138+H147+H151</f>
        <v>46035418.49000001</v>
      </c>
      <c r="I85" s="21">
        <f t="shared" si="12"/>
        <v>96900480.48</v>
      </c>
    </row>
    <row r="86" spans="2:9" ht="12.75">
      <c r="B86" s="3" t="s">
        <v>12</v>
      </c>
      <c r="C86" s="9"/>
      <c r="D86" s="15">
        <f>SUM(D87:D93)</f>
        <v>4791618</v>
      </c>
      <c r="E86" s="15">
        <f>SUM(E87:E93)</f>
        <v>4849588.23</v>
      </c>
      <c r="F86" s="15">
        <f>SUM(F87:F93)</f>
        <v>9641206.23</v>
      </c>
      <c r="G86" s="15">
        <f>SUM(G87:G93)</f>
        <v>4731124.890000001</v>
      </c>
      <c r="H86" s="15">
        <f>SUM(H87:H93)</f>
        <v>4687718.890000001</v>
      </c>
      <c r="I86" s="16">
        <f aca="true" t="shared" si="13" ref="I86:I149">F86-G86</f>
        <v>4910081.34</v>
      </c>
    </row>
    <row r="87" spans="2:9" ht="12.75">
      <c r="B87" s="13" t="s">
        <v>13</v>
      </c>
      <c r="C87" s="11"/>
      <c r="D87" s="15">
        <v>3753167</v>
      </c>
      <c r="E87" s="16">
        <v>4843398.66</v>
      </c>
      <c r="F87" s="15">
        <f aca="true" t="shared" si="14" ref="F87:F103">D87+E87</f>
        <v>8596565.66</v>
      </c>
      <c r="G87" s="16">
        <v>4280564.87</v>
      </c>
      <c r="H87" s="16">
        <v>4280564.87</v>
      </c>
      <c r="I87" s="16">
        <f t="shared" si="13"/>
        <v>4316000.79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511331</v>
      </c>
      <c r="E89" s="16">
        <v>64471</v>
      </c>
      <c r="F89" s="15">
        <f t="shared" si="14"/>
        <v>575802</v>
      </c>
      <c r="G89" s="16">
        <v>60361.41</v>
      </c>
      <c r="H89" s="16">
        <v>60361.41</v>
      </c>
      <c r="I89" s="16">
        <f t="shared" si="13"/>
        <v>515440.58999999997</v>
      </c>
    </row>
    <row r="90" spans="2:9" ht="12.75">
      <c r="B90" s="13" t="s">
        <v>16</v>
      </c>
      <c r="C90" s="11"/>
      <c r="D90" s="15">
        <v>0</v>
      </c>
      <c r="E90" s="16">
        <v>96998.61</v>
      </c>
      <c r="F90" s="15">
        <f t="shared" si="14"/>
        <v>96998.61</v>
      </c>
      <c r="G90" s="16">
        <v>96998.61</v>
      </c>
      <c r="H90" s="16">
        <v>53592.61</v>
      </c>
      <c r="I90" s="16">
        <f t="shared" si="13"/>
        <v>0</v>
      </c>
    </row>
    <row r="91" spans="2:9" ht="12.75">
      <c r="B91" s="13" t="s">
        <v>17</v>
      </c>
      <c r="C91" s="11"/>
      <c r="D91" s="15">
        <v>0</v>
      </c>
      <c r="E91" s="16">
        <v>6000</v>
      </c>
      <c r="F91" s="15">
        <f t="shared" si="14"/>
        <v>6000</v>
      </c>
      <c r="G91" s="16">
        <v>6000</v>
      </c>
      <c r="H91" s="16">
        <v>6000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>
        <v>527120</v>
      </c>
      <c r="E93" s="16">
        <v>-161280.04</v>
      </c>
      <c r="F93" s="15">
        <f t="shared" si="14"/>
        <v>365839.95999999996</v>
      </c>
      <c r="G93" s="16">
        <v>287200</v>
      </c>
      <c r="H93" s="16">
        <v>287200</v>
      </c>
      <c r="I93" s="16">
        <f t="shared" si="13"/>
        <v>78639.95999999996</v>
      </c>
    </row>
    <row r="94" spans="2:9" ht="12.75">
      <c r="B94" s="3" t="s">
        <v>20</v>
      </c>
      <c r="C94" s="9"/>
      <c r="D94" s="15">
        <f>SUM(D95:D103)</f>
        <v>1453540</v>
      </c>
      <c r="E94" s="15">
        <f>SUM(E95:E103)</f>
        <v>1501203.2400000002</v>
      </c>
      <c r="F94" s="15">
        <f>SUM(F95:F103)</f>
        <v>2954743.24</v>
      </c>
      <c r="G94" s="15">
        <f>SUM(G95:G103)</f>
        <v>2317249.5300000003</v>
      </c>
      <c r="H94" s="15">
        <f>SUM(H95:H103)</f>
        <v>2317249.5300000003</v>
      </c>
      <c r="I94" s="16">
        <f t="shared" si="13"/>
        <v>637493.71</v>
      </c>
    </row>
    <row r="95" spans="2:9" ht="12.75">
      <c r="B95" s="13" t="s">
        <v>21</v>
      </c>
      <c r="C95" s="11"/>
      <c r="D95" s="15">
        <v>45000</v>
      </c>
      <c r="E95" s="16">
        <v>3350.08</v>
      </c>
      <c r="F95" s="15">
        <f t="shared" si="14"/>
        <v>48350.08</v>
      </c>
      <c r="G95" s="16">
        <v>12790.07</v>
      </c>
      <c r="H95" s="16">
        <v>12790.07</v>
      </c>
      <c r="I95" s="16">
        <f t="shared" si="13"/>
        <v>35560.01</v>
      </c>
    </row>
    <row r="96" spans="2:9" ht="12.75">
      <c r="B96" s="13" t="s">
        <v>22</v>
      </c>
      <c r="C96" s="11"/>
      <c r="D96" s="15">
        <v>149240</v>
      </c>
      <c r="E96" s="16">
        <v>0</v>
      </c>
      <c r="F96" s="15">
        <f t="shared" si="14"/>
        <v>149240</v>
      </c>
      <c r="G96" s="16">
        <v>93549.12</v>
      </c>
      <c r="H96" s="16">
        <v>93549.12</v>
      </c>
      <c r="I96" s="16">
        <f t="shared" si="13"/>
        <v>55690.880000000005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314600</v>
      </c>
      <c r="E98" s="16">
        <v>17491.28</v>
      </c>
      <c r="F98" s="15">
        <f t="shared" si="14"/>
        <v>332091.28</v>
      </c>
      <c r="G98" s="16">
        <v>59109.11</v>
      </c>
      <c r="H98" s="16">
        <v>59109.11</v>
      </c>
      <c r="I98" s="16">
        <f t="shared" si="13"/>
        <v>272982.17000000004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762800</v>
      </c>
      <c r="E100" s="16">
        <v>1329859</v>
      </c>
      <c r="F100" s="15">
        <f t="shared" si="14"/>
        <v>2092659</v>
      </c>
      <c r="G100" s="16">
        <v>1994631.76</v>
      </c>
      <c r="H100" s="16">
        <v>1994631.76</v>
      </c>
      <c r="I100" s="16">
        <f t="shared" si="13"/>
        <v>98027.23999999999</v>
      </c>
    </row>
    <row r="101" spans="2:9" ht="12.75">
      <c r="B101" s="13" t="s">
        <v>27</v>
      </c>
      <c r="C101" s="11"/>
      <c r="D101" s="15">
        <v>107000</v>
      </c>
      <c r="E101" s="16">
        <v>60000</v>
      </c>
      <c r="F101" s="15">
        <f t="shared" si="14"/>
        <v>167000</v>
      </c>
      <c r="G101" s="16">
        <v>60000</v>
      </c>
      <c r="H101" s="16">
        <v>60000</v>
      </c>
      <c r="I101" s="16">
        <f t="shared" si="13"/>
        <v>107000</v>
      </c>
    </row>
    <row r="102" spans="2:9" ht="12.75">
      <c r="B102" s="13" t="s">
        <v>28</v>
      </c>
      <c r="C102" s="11"/>
      <c r="D102" s="15">
        <v>0</v>
      </c>
      <c r="E102" s="16">
        <v>0</v>
      </c>
      <c r="F102" s="15">
        <f t="shared" si="14"/>
        <v>0</v>
      </c>
      <c r="G102" s="16">
        <v>0</v>
      </c>
      <c r="H102" s="16">
        <v>0</v>
      </c>
      <c r="I102" s="16">
        <f t="shared" si="13"/>
        <v>0</v>
      </c>
    </row>
    <row r="103" spans="2:9" ht="12.75">
      <c r="B103" s="13" t="s">
        <v>29</v>
      </c>
      <c r="C103" s="11"/>
      <c r="D103" s="15">
        <v>74900</v>
      </c>
      <c r="E103" s="16">
        <v>90502.88</v>
      </c>
      <c r="F103" s="15">
        <f t="shared" si="14"/>
        <v>165402.88</v>
      </c>
      <c r="G103" s="16">
        <v>97169.47</v>
      </c>
      <c r="H103" s="16">
        <v>97169.47</v>
      </c>
      <c r="I103" s="16">
        <f t="shared" si="13"/>
        <v>68233.41</v>
      </c>
    </row>
    <row r="104" spans="2:9" ht="12.75">
      <c r="B104" s="3" t="s">
        <v>30</v>
      </c>
      <c r="C104" s="9"/>
      <c r="D104" s="15">
        <f>SUM(D105:D113)</f>
        <v>24954080</v>
      </c>
      <c r="E104" s="15">
        <f>SUM(E105:E113)</f>
        <v>-6182516.91</v>
      </c>
      <c r="F104" s="15">
        <f>SUM(F105:F113)</f>
        <v>18771563.09</v>
      </c>
      <c r="G104" s="15">
        <f>SUM(G105:G113)</f>
        <v>12750936.870000001</v>
      </c>
      <c r="H104" s="15">
        <f>SUM(H105:H113)</f>
        <v>12518936.870000001</v>
      </c>
      <c r="I104" s="16">
        <f t="shared" si="13"/>
        <v>6020626.219999999</v>
      </c>
    </row>
    <row r="105" spans="2:9" ht="12.75">
      <c r="B105" s="13" t="s">
        <v>31</v>
      </c>
      <c r="C105" s="11"/>
      <c r="D105" s="15">
        <v>21412971</v>
      </c>
      <c r="E105" s="16">
        <v>-6597484.82</v>
      </c>
      <c r="F105" s="16">
        <f>D105+E105</f>
        <v>14815486.18</v>
      </c>
      <c r="G105" s="16">
        <v>10527119.24</v>
      </c>
      <c r="H105" s="16">
        <v>10527119.24</v>
      </c>
      <c r="I105" s="16">
        <f t="shared" si="13"/>
        <v>4288366.9399999995</v>
      </c>
    </row>
    <row r="106" spans="2:9" ht="12.75">
      <c r="B106" s="13" t="s">
        <v>32</v>
      </c>
      <c r="C106" s="11"/>
      <c r="D106" s="15">
        <v>2751420</v>
      </c>
      <c r="E106" s="16">
        <v>35592</v>
      </c>
      <c r="F106" s="16">
        <f aca="true" t="shared" si="15" ref="F106:F113">D106+E106</f>
        <v>2787012</v>
      </c>
      <c r="G106" s="16">
        <v>1634010</v>
      </c>
      <c r="H106" s="16">
        <v>1634010</v>
      </c>
      <c r="I106" s="16">
        <f t="shared" si="13"/>
        <v>1153002</v>
      </c>
    </row>
    <row r="107" spans="2:9" ht="12.75">
      <c r="B107" s="13" t="s">
        <v>33</v>
      </c>
      <c r="C107" s="11"/>
      <c r="D107" s="15">
        <v>559539</v>
      </c>
      <c r="E107" s="16">
        <v>232000</v>
      </c>
      <c r="F107" s="16">
        <f t="shared" si="15"/>
        <v>791539</v>
      </c>
      <c r="G107" s="16">
        <v>244180</v>
      </c>
      <c r="H107" s="16">
        <v>12180</v>
      </c>
      <c r="I107" s="16">
        <f t="shared" si="13"/>
        <v>547359</v>
      </c>
    </row>
    <row r="108" spans="2:9" ht="12.75">
      <c r="B108" s="13" t="s">
        <v>34</v>
      </c>
      <c r="C108" s="11"/>
      <c r="D108" s="15">
        <v>13350</v>
      </c>
      <c r="E108" s="16">
        <v>0</v>
      </c>
      <c r="F108" s="16">
        <f t="shared" si="15"/>
        <v>13350</v>
      </c>
      <c r="G108" s="16">
        <v>4861.81</v>
      </c>
      <c r="H108" s="16">
        <v>4861.81</v>
      </c>
      <c r="I108" s="16">
        <f t="shared" si="13"/>
        <v>8488.189999999999</v>
      </c>
    </row>
    <row r="109" spans="2:9" ht="12.75">
      <c r="B109" s="13" t="s">
        <v>35</v>
      </c>
      <c r="C109" s="11"/>
      <c r="D109" s="15">
        <v>175700</v>
      </c>
      <c r="E109" s="16">
        <v>-3388</v>
      </c>
      <c r="F109" s="16">
        <f t="shared" si="15"/>
        <v>172312</v>
      </c>
      <c r="G109" s="16">
        <v>34142.81</v>
      </c>
      <c r="H109" s="16">
        <v>34142.81</v>
      </c>
      <c r="I109" s="16">
        <f t="shared" si="13"/>
        <v>138169.19</v>
      </c>
    </row>
    <row r="110" spans="2:9" ht="12.75">
      <c r="B110" s="13" t="s">
        <v>36</v>
      </c>
      <c r="C110" s="11"/>
      <c r="D110" s="15">
        <v>6420</v>
      </c>
      <c r="E110" s="16">
        <v>0</v>
      </c>
      <c r="F110" s="16">
        <f t="shared" si="15"/>
        <v>6420</v>
      </c>
      <c r="G110" s="16">
        <v>0</v>
      </c>
      <c r="H110" s="16">
        <v>0</v>
      </c>
      <c r="I110" s="16">
        <f t="shared" si="13"/>
        <v>6420</v>
      </c>
    </row>
    <row r="111" spans="2:9" ht="12.75">
      <c r="B111" s="13" t="s">
        <v>37</v>
      </c>
      <c r="C111" s="11"/>
      <c r="D111" s="15">
        <v>22680</v>
      </c>
      <c r="E111" s="16">
        <v>62160</v>
      </c>
      <c r="F111" s="16">
        <f t="shared" si="15"/>
        <v>84840</v>
      </c>
      <c r="G111" s="16">
        <v>76089.1</v>
      </c>
      <c r="H111" s="16">
        <v>76089.1</v>
      </c>
      <c r="I111" s="16">
        <f t="shared" si="13"/>
        <v>8750.899999999994</v>
      </c>
    </row>
    <row r="112" spans="2:9" ht="12.75">
      <c r="B112" s="13" t="s">
        <v>38</v>
      </c>
      <c r="C112" s="11"/>
      <c r="D112" s="15">
        <v>11000</v>
      </c>
      <c r="E112" s="16">
        <v>0</v>
      </c>
      <c r="F112" s="16">
        <f t="shared" si="15"/>
        <v>11000</v>
      </c>
      <c r="G112" s="16">
        <v>141930</v>
      </c>
      <c r="H112" s="16">
        <v>141930</v>
      </c>
      <c r="I112" s="16">
        <f t="shared" si="13"/>
        <v>-130930</v>
      </c>
    </row>
    <row r="113" spans="2:9" ht="12.75">
      <c r="B113" s="13" t="s">
        <v>39</v>
      </c>
      <c r="C113" s="11"/>
      <c r="D113" s="15">
        <v>1000</v>
      </c>
      <c r="E113" s="16">
        <v>88603.91</v>
      </c>
      <c r="F113" s="16">
        <f t="shared" si="15"/>
        <v>89603.91</v>
      </c>
      <c r="G113" s="16">
        <v>88603.91</v>
      </c>
      <c r="H113" s="16">
        <v>88603.91</v>
      </c>
      <c r="I113" s="16">
        <f t="shared" si="13"/>
        <v>1000</v>
      </c>
    </row>
    <row r="114" spans="2:9" ht="25.5" customHeight="1">
      <c r="B114" s="37" t="s">
        <v>40</v>
      </c>
      <c r="C114" s="38"/>
      <c r="D114" s="15">
        <f>SUM(D115:D123)</f>
        <v>287033</v>
      </c>
      <c r="E114" s="15">
        <f>SUM(E115:E123)</f>
        <v>467341</v>
      </c>
      <c r="F114" s="15">
        <f>SUM(F115:F123)</f>
        <v>754374</v>
      </c>
      <c r="G114" s="15">
        <f>SUM(G115:G123)</f>
        <v>791026.3200000001</v>
      </c>
      <c r="H114" s="15">
        <f>SUM(H115:H123)</f>
        <v>791026.3200000001</v>
      </c>
      <c r="I114" s="16">
        <f t="shared" si="13"/>
        <v>-36652.320000000065</v>
      </c>
    </row>
    <row r="115" spans="2:9" ht="12.75">
      <c r="B115" s="13" t="s">
        <v>41</v>
      </c>
      <c r="C115" s="11"/>
      <c r="D115" s="15">
        <v>195000</v>
      </c>
      <c r="E115" s="16">
        <v>0</v>
      </c>
      <c r="F115" s="16">
        <f>D115+E115</f>
        <v>195000</v>
      </c>
      <c r="G115" s="16">
        <v>232319.2</v>
      </c>
      <c r="H115" s="16">
        <v>232319.2</v>
      </c>
      <c r="I115" s="16">
        <f t="shared" si="13"/>
        <v>-37319.20000000001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92033</v>
      </c>
      <c r="E118" s="16">
        <v>467341</v>
      </c>
      <c r="F118" s="16">
        <f t="shared" si="16"/>
        <v>559374</v>
      </c>
      <c r="G118" s="16">
        <v>558707.12</v>
      </c>
      <c r="H118" s="16">
        <v>558707.12</v>
      </c>
      <c r="I118" s="16">
        <f t="shared" si="13"/>
        <v>666.8800000000047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1912260</v>
      </c>
      <c r="E124" s="15">
        <f>SUM(E125:E133)</f>
        <v>115150.44</v>
      </c>
      <c r="F124" s="15">
        <f>SUM(F125:F133)</f>
        <v>2027410.44</v>
      </c>
      <c r="G124" s="15">
        <f>SUM(G125:G133)</f>
        <v>115150.44</v>
      </c>
      <c r="H124" s="15">
        <f>SUM(H125:H133)</f>
        <v>115150.44</v>
      </c>
      <c r="I124" s="16">
        <f t="shared" si="13"/>
        <v>1912260</v>
      </c>
    </row>
    <row r="125" spans="2:9" ht="12.75">
      <c r="B125" s="13" t="s">
        <v>51</v>
      </c>
      <c r="C125" s="11"/>
      <c r="D125" s="15">
        <v>1242100</v>
      </c>
      <c r="E125" s="16">
        <v>64844</v>
      </c>
      <c r="F125" s="16">
        <f>D125+E125</f>
        <v>1306944</v>
      </c>
      <c r="G125" s="16">
        <v>64844</v>
      </c>
      <c r="H125" s="16">
        <v>64844</v>
      </c>
      <c r="I125" s="16">
        <f t="shared" si="13"/>
        <v>1242100</v>
      </c>
    </row>
    <row r="126" spans="2:9" ht="12.75">
      <c r="B126" s="13" t="s">
        <v>52</v>
      </c>
      <c r="C126" s="11"/>
      <c r="D126" s="15">
        <v>220160</v>
      </c>
      <c r="E126" s="16">
        <v>0</v>
      </c>
      <c r="F126" s="16">
        <f aca="true" t="shared" si="17" ref="F126:F133">D126+E126</f>
        <v>220160</v>
      </c>
      <c r="G126" s="16">
        <v>0</v>
      </c>
      <c r="H126" s="16">
        <v>0</v>
      </c>
      <c r="I126" s="16">
        <f t="shared" si="13"/>
        <v>220160</v>
      </c>
    </row>
    <row r="127" spans="2:9" ht="12.75">
      <c r="B127" s="13" t="s">
        <v>53</v>
      </c>
      <c r="C127" s="11"/>
      <c r="D127" s="15">
        <v>0</v>
      </c>
      <c r="E127" s="16">
        <v>30721.44</v>
      </c>
      <c r="F127" s="16">
        <f t="shared" si="17"/>
        <v>30721.44</v>
      </c>
      <c r="G127" s="16">
        <v>30721.44</v>
      </c>
      <c r="H127" s="16">
        <v>30721.44</v>
      </c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450000</v>
      </c>
      <c r="E130" s="16">
        <v>19585</v>
      </c>
      <c r="F130" s="16">
        <f t="shared" si="17"/>
        <v>469585</v>
      </c>
      <c r="G130" s="16">
        <v>19585</v>
      </c>
      <c r="H130" s="16">
        <v>19585</v>
      </c>
      <c r="I130" s="16">
        <f t="shared" si="13"/>
        <v>450000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100022619</v>
      </c>
      <c r="E134" s="15">
        <f>SUM(E135:E137)</f>
        <v>9039388.97</v>
      </c>
      <c r="F134" s="15">
        <f>SUM(F135:F137)</f>
        <v>109062007.97</v>
      </c>
      <c r="G134" s="15">
        <f>SUM(G135:G137)</f>
        <v>25605336.44</v>
      </c>
      <c r="H134" s="15">
        <f>SUM(H135:H137)</f>
        <v>25605336.44</v>
      </c>
      <c r="I134" s="16">
        <f t="shared" si="13"/>
        <v>83456671.53</v>
      </c>
    </row>
    <row r="135" spans="2:9" ht="12.75">
      <c r="B135" s="13" t="s">
        <v>61</v>
      </c>
      <c r="C135" s="11"/>
      <c r="D135" s="15">
        <v>100022619</v>
      </c>
      <c r="E135" s="16">
        <v>9039388.97</v>
      </c>
      <c r="F135" s="16">
        <f>D135+E135</f>
        <v>109062007.97</v>
      </c>
      <c r="G135" s="16">
        <v>25605336.44</v>
      </c>
      <c r="H135" s="16">
        <v>25605336.44</v>
      </c>
      <c r="I135" s="16">
        <f t="shared" si="13"/>
        <v>83456671.53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247423181</v>
      </c>
      <c r="E160" s="14">
        <f t="shared" si="21"/>
        <v>13543283.990000002</v>
      </c>
      <c r="F160" s="14">
        <f t="shared" si="21"/>
        <v>260966464.99</v>
      </c>
      <c r="G160" s="14">
        <f t="shared" si="21"/>
        <v>126661881.51000002</v>
      </c>
      <c r="H160" s="14">
        <f t="shared" si="21"/>
        <v>125493909.24000001</v>
      </c>
      <c r="I160" s="14">
        <f t="shared" si="21"/>
        <v>134304583.48000002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2016-12-20T19:53:14Z</cp:lastPrinted>
  <dcterms:created xsi:type="dcterms:W3CDTF">2016-10-11T20:25:15Z</dcterms:created>
  <dcterms:modified xsi:type="dcterms:W3CDTF">2022-10-13T20:52:00Z</dcterms:modified>
  <cp:category/>
  <cp:version/>
  <cp:contentType/>
  <cp:contentStatus/>
</cp:coreProperties>
</file>