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<sst xmlns="http://schemas.openxmlformats.org/spreadsheetml/2006/main" count="162" uniqueCount="89">
  <si>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</si>
  <si>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</si>
  <si>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</si>
  <si>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</si>
  <si>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</si>
  <si>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</si>
  <si>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</si>
  <si>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</si>
  <si>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</si>
  <si>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</si>
  <si>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</si>
  <si>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</si>
  <si>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</si>
  <si>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</si>
  <si>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</si>
  <si>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</si>
  <si>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</si>
  <si>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</si>
  <si>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</si>
  <si>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</si>
  <si>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</si>
  <si>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</si>
  <si>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</si>
  <si>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</si>
  <si>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</si>
  <si>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</si>
  <si>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</si>
  <si>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</si>
  <si>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</si>
  <si>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</si>
  <si>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</si>
  <si>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</si>
  <si>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</si>
  <si>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</si>
  <si>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</si>
  <si>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</si>
  <si>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</si>
  <si>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</si>
  <si>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</si>
  <si>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</si>
  <si>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</si>
  <si>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</si>
  <si>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</si>
  <si>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</si>
  <si>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</si>
  <si>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</si>
  <si>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</si>
  <si>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</si>
  <si>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</si>
  <si>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</si>
  <si>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</si>
  <si>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</si>
  <si>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</si>
  <si>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</si>
  <si>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</si>
  <si>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</si>
  <si>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</si>
  <si>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</si>
  <si>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</si>
  <si>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</si>
  <si>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</si>
  <si>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</si>
  <si>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</si>
  <si>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</si>
  <si>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</si>
  <si>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</si>
  <si>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</si>
  <si>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</si>
  <si>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</si>
  <si>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</si>
  <si>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</si>
  <si>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</si>
  <si>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</si>
  <si>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</si>
  <si>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</si>
  <si>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</si>
  <si>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</si>
  <si>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</si>
  <si>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</si>
  <si>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</si>
  <si>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</si>
  <si>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</si>
  <si>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</si>
  <si>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</si>
  <si>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</si>
  <si>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</si>
  <si>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</si>
  <si>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Calakmul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</si>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</sst>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142419827</v>
      </c>
      <c r="E10" s="14">
        <f t="shared" si="0"/>
        <v>0</v>
      </c>
      <c r="F10" s="14">
        <f t="shared" si="0"/>
        <v>142419827</v>
      </c>
      <c r="G10" s="14">
        <f t="shared" si="0"/>
        <v>31875487.58</v>
      </c>
      <c r="H10" s="14">
        <f t="shared" si="0"/>
        <v>30859990.58</v>
      </c>
      <c r="I10" s="14">
        <f t="shared" si="0"/>
        <v>110544339.41999999</v>
      </c>
    </row>
    <row r="11" spans="2:9" ht="12.75">
      <c r="B11" s="3" t="s">
        <v>12</v>
      </c>
      <c r="C11" s="9"/>
      <c r="D11" s="15">
        <f aca="true" t="shared" si="1" ref="D11:I11">SUM(D12:D18)</f>
        <v>107131689</v>
      </c>
      <c r="E11" s="15">
        <f t="shared" si="1"/>
        <v>-6202.48</v>
      </c>
      <c r="F11" s="15">
        <f t="shared" si="1"/>
        <v>107125486.52</v>
      </c>
      <c r="G11" s="15">
        <f t="shared" si="1"/>
        <v>22020370.15</v>
      </c>
      <c r="H11" s="15">
        <f t="shared" si="1"/>
        <v>22020370.15</v>
      </c>
      <c r="I11" s="15">
        <f t="shared" si="1"/>
        <v>85105116.36999999</v>
      </c>
    </row>
    <row r="12" spans="2:9" ht="12.75">
      <c r="B12" s="13" t="s">
        <v>13</v>
      </c>
      <c r="C12" s="11"/>
      <c r="D12" s="15">
        <v>53586354</v>
      </c>
      <c r="E12" s="16">
        <v>0</v>
      </c>
      <c r="F12" s="16">
        <f>D12+E12</f>
        <v>53586354</v>
      </c>
      <c r="G12" s="16">
        <v>13303652.16</v>
      </c>
      <c r="H12" s="16">
        <v>13303652.16</v>
      </c>
      <c r="I12" s="16">
        <f>F12-G12</f>
        <v>40282701.84</v>
      </c>
    </row>
    <row r="13" spans="2:9" ht="12.75">
      <c r="B13" s="13" t="s">
        <v>14</v>
      </c>
      <c r="C13" s="11"/>
      <c r="D13" s="15">
        <v>26735325</v>
      </c>
      <c r="E13" s="16">
        <v>-1207.04</v>
      </c>
      <c r="F13" s="16">
        <f aca="true" t="shared" si="2" ref="F13:F18">D13+E13</f>
        <v>26734117.96</v>
      </c>
      <c r="G13" s="16">
        <v>6908960.85</v>
      </c>
      <c r="H13" s="16">
        <v>6908960.85</v>
      </c>
      <c r="I13" s="16">
        <f aca="true" t="shared" si="3" ref="I13:I18">F13-G13</f>
        <v>19825157.11</v>
      </c>
    </row>
    <row r="14" spans="2:9" ht="12.75">
      <c r="B14" s="13" t="s">
        <v>15</v>
      </c>
      <c r="C14" s="11"/>
      <c r="D14" s="15">
        <v>13503607</v>
      </c>
      <c r="E14" s="16">
        <v>0</v>
      </c>
      <c r="F14" s="16">
        <f t="shared" si="2"/>
        <v>13503607</v>
      </c>
      <c r="G14" s="16">
        <v>412673.64</v>
      </c>
      <c r="H14" s="16">
        <v>412673.64</v>
      </c>
      <c r="I14" s="16">
        <f t="shared" si="3"/>
        <v>13090933.36</v>
      </c>
    </row>
    <row r="15" spans="2:9" ht="12.75">
      <c r="B15" s="13" t="s">
        <v>16</v>
      </c>
      <c r="C15" s="11"/>
      <c r="D15" s="15">
        <v>556200</v>
      </c>
      <c r="E15" s="16">
        <v>0</v>
      </c>
      <c r="F15" s="16">
        <f t="shared" si="2"/>
        <v>556200</v>
      </c>
      <c r="G15" s="16">
        <v>130520</v>
      </c>
      <c r="H15" s="16">
        <v>130520</v>
      </c>
      <c r="I15" s="16">
        <f t="shared" si="3"/>
        <v>425680</v>
      </c>
    </row>
    <row r="16" spans="2:9" ht="12.75">
      <c r="B16" s="13" t="s">
        <v>17</v>
      </c>
      <c r="C16" s="11"/>
      <c r="D16" s="15">
        <v>12180513</v>
      </c>
      <c r="E16" s="16">
        <v>-5148.96</v>
      </c>
      <c r="F16" s="16">
        <f t="shared" si="2"/>
        <v>12175364.04</v>
      </c>
      <c r="G16" s="16">
        <v>1264563.5</v>
      </c>
      <c r="H16" s="16">
        <v>1264563.5</v>
      </c>
      <c r="I16" s="16">
        <f t="shared" si="3"/>
        <v>10910800.54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569690</v>
      </c>
      <c r="E18" s="16">
        <v>153.52</v>
      </c>
      <c r="F18" s="16">
        <f t="shared" si="2"/>
        <v>569843.52</v>
      </c>
      <c r="G18" s="16">
        <v>0</v>
      </c>
      <c r="H18" s="16">
        <v>0</v>
      </c>
      <c r="I18" s="16">
        <f t="shared" si="3"/>
        <v>569843.52</v>
      </c>
    </row>
    <row r="19" spans="2:9" ht="12.75">
      <c r="B19" s="3" t="s">
        <v>20</v>
      </c>
      <c r="C19" s="9"/>
      <c r="D19" s="15">
        <f aca="true" t="shared" si="4" ref="D19:I19">SUM(D20:D28)</f>
        <v>3341221</v>
      </c>
      <c r="E19" s="15">
        <f t="shared" si="4"/>
        <v>206217.59999999998</v>
      </c>
      <c r="F19" s="15">
        <f t="shared" si="4"/>
        <v>3547438.6</v>
      </c>
      <c r="G19" s="15">
        <f t="shared" si="4"/>
        <v>462337.88</v>
      </c>
      <c r="H19" s="15">
        <f t="shared" si="4"/>
        <v>462337.88</v>
      </c>
      <c r="I19" s="15">
        <f t="shared" si="4"/>
        <v>3085100.7199999997</v>
      </c>
    </row>
    <row r="20" spans="2:9" ht="12.75">
      <c r="B20" s="13" t="s">
        <v>21</v>
      </c>
      <c r="C20" s="11"/>
      <c r="D20" s="15">
        <v>479136</v>
      </c>
      <c r="E20" s="16">
        <v>109260.48</v>
      </c>
      <c r="F20" s="15">
        <f aca="true" t="shared" si="5" ref="F20:F28">D20+E20</f>
        <v>588396.48</v>
      </c>
      <c r="G20" s="16">
        <v>126883.76</v>
      </c>
      <c r="H20" s="16">
        <v>126883.76</v>
      </c>
      <c r="I20" s="16">
        <f>F20-G20</f>
        <v>461512.72</v>
      </c>
    </row>
    <row r="21" spans="2:9" ht="12.75">
      <c r="B21" s="13" t="s">
        <v>22</v>
      </c>
      <c r="C21" s="11"/>
      <c r="D21" s="15">
        <v>140802</v>
      </c>
      <c r="E21" s="16">
        <v>46142.72</v>
      </c>
      <c r="F21" s="15">
        <f t="shared" si="5"/>
        <v>186944.72</v>
      </c>
      <c r="G21" s="16">
        <v>60868.72</v>
      </c>
      <c r="H21" s="16">
        <v>60868.72</v>
      </c>
      <c r="I21" s="16">
        <f aca="true" t="shared" si="6" ref="I21:I83">F21-G21</f>
        <v>126076</v>
      </c>
    </row>
    <row r="22" spans="2:9" ht="12.75">
      <c r="B22" s="13" t="s">
        <v>23</v>
      </c>
      <c r="C22" s="11"/>
      <c r="D22" s="15">
        <v>2000</v>
      </c>
      <c r="E22" s="16">
        <v>0</v>
      </c>
      <c r="F22" s="15">
        <f t="shared" si="5"/>
        <v>2000</v>
      </c>
      <c r="G22" s="16">
        <v>0</v>
      </c>
      <c r="H22" s="16">
        <v>0</v>
      </c>
      <c r="I22" s="16">
        <f t="shared" si="6"/>
        <v>2000</v>
      </c>
    </row>
    <row r="23" spans="2:9" ht="12.75">
      <c r="B23" s="13" t="s">
        <v>24</v>
      </c>
      <c r="C23" s="11"/>
      <c r="D23" s="15">
        <v>681558</v>
      </c>
      <c r="E23" s="16">
        <v>8643.8</v>
      </c>
      <c r="F23" s="15">
        <f t="shared" si="5"/>
        <v>690201.8</v>
      </c>
      <c r="G23" s="16">
        <v>53932.48</v>
      </c>
      <c r="H23" s="16">
        <v>53932.48</v>
      </c>
      <c r="I23" s="16">
        <f t="shared" si="6"/>
        <v>636269.3200000001</v>
      </c>
    </row>
    <row r="24" spans="2:9" ht="12.75">
      <c r="B24" s="13" t="s">
        <v>25</v>
      </c>
      <c r="C24" s="11"/>
      <c r="D24" s="15">
        <v>1500</v>
      </c>
      <c r="E24" s="16">
        <v>0</v>
      </c>
      <c r="F24" s="15">
        <f t="shared" si="5"/>
        <v>1500</v>
      </c>
      <c r="G24" s="16">
        <v>0</v>
      </c>
      <c r="H24" s="16">
        <v>0</v>
      </c>
      <c r="I24" s="16">
        <f t="shared" si="6"/>
        <v>1500</v>
      </c>
    </row>
    <row r="25" spans="2:9" ht="12.75">
      <c r="B25" s="13" t="s">
        <v>26</v>
      </c>
      <c r="C25" s="11"/>
      <c r="D25" s="15">
        <v>1350230</v>
      </c>
      <c r="E25" s="16">
        <v>27326.46</v>
      </c>
      <c r="F25" s="15">
        <f t="shared" si="5"/>
        <v>1377556.46</v>
      </c>
      <c r="G25" s="16">
        <v>76790.35</v>
      </c>
      <c r="H25" s="16">
        <v>76790.35</v>
      </c>
      <c r="I25" s="16">
        <f t="shared" si="6"/>
        <v>1300766.1099999999</v>
      </c>
    </row>
    <row r="26" spans="2:9" ht="12.75">
      <c r="B26" s="13" t="s">
        <v>27</v>
      </c>
      <c r="C26" s="11"/>
      <c r="D26" s="15">
        <v>460000</v>
      </c>
      <c r="E26" s="16">
        <v>0</v>
      </c>
      <c r="F26" s="15">
        <f t="shared" si="5"/>
        <v>460000</v>
      </c>
      <c r="G26" s="16">
        <v>85687.2</v>
      </c>
      <c r="H26" s="16">
        <v>85687.2</v>
      </c>
      <c r="I26" s="16">
        <f t="shared" si="6"/>
        <v>374312.8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225995</v>
      </c>
      <c r="E28" s="16">
        <v>14844.14</v>
      </c>
      <c r="F28" s="15">
        <f t="shared" si="5"/>
        <v>240839.14</v>
      </c>
      <c r="G28" s="16">
        <v>58175.37</v>
      </c>
      <c r="H28" s="16">
        <v>58175.37</v>
      </c>
      <c r="I28" s="16">
        <f t="shared" si="6"/>
        <v>182663.77000000002</v>
      </c>
    </row>
    <row r="29" spans="2:9" ht="12.75">
      <c r="B29" s="3" t="s">
        <v>30</v>
      </c>
      <c r="C29" s="9"/>
      <c r="D29" s="15">
        <f aca="true" t="shared" si="7" ref="D29:I29">SUM(D30:D38)</f>
        <v>13283424</v>
      </c>
      <c r="E29" s="15">
        <f t="shared" si="7"/>
        <v>1243162.03</v>
      </c>
      <c r="F29" s="15">
        <f t="shared" si="7"/>
        <v>14526586.030000001</v>
      </c>
      <c r="G29" s="15">
        <f t="shared" si="7"/>
        <v>5165025.73</v>
      </c>
      <c r="H29" s="15">
        <f t="shared" si="7"/>
        <v>4149528.73</v>
      </c>
      <c r="I29" s="15">
        <f t="shared" si="7"/>
        <v>9361560.3</v>
      </c>
    </row>
    <row r="30" spans="2:9" ht="12.75">
      <c r="B30" s="13" t="s">
        <v>31</v>
      </c>
      <c r="C30" s="11"/>
      <c r="D30" s="15">
        <v>197500</v>
      </c>
      <c r="E30" s="16">
        <v>2531891</v>
      </c>
      <c r="F30" s="15">
        <f aca="true" t="shared" si="8" ref="F30:F38">D30+E30</f>
        <v>2729391</v>
      </c>
      <c r="G30" s="16">
        <v>2565155</v>
      </c>
      <c r="H30" s="16">
        <v>1549658</v>
      </c>
      <c r="I30" s="16">
        <f t="shared" si="6"/>
        <v>164236</v>
      </c>
    </row>
    <row r="31" spans="2:9" ht="12.75">
      <c r="B31" s="13" t="s">
        <v>32</v>
      </c>
      <c r="C31" s="11"/>
      <c r="D31" s="15">
        <v>1998000</v>
      </c>
      <c r="E31" s="16">
        <v>-1216</v>
      </c>
      <c r="F31" s="15">
        <f t="shared" si="8"/>
        <v>1996784</v>
      </c>
      <c r="G31" s="16">
        <v>66650.68</v>
      </c>
      <c r="H31" s="16">
        <v>66650.68</v>
      </c>
      <c r="I31" s="16">
        <f t="shared" si="6"/>
        <v>1930133.32</v>
      </c>
    </row>
    <row r="32" spans="2:9" ht="12.75">
      <c r="B32" s="13" t="s">
        <v>33</v>
      </c>
      <c r="C32" s="11"/>
      <c r="D32" s="15">
        <v>200000</v>
      </c>
      <c r="E32" s="16">
        <v>0</v>
      </c>
      <c r="F32" s="15">
        <f t="shared" si="8"/>
        <v>200000</v>
      </c>
      <c r="G32" s="16">
        <v>68200</v>
      </c>
      <c r="H32" s="16">
        <v>68200</v>
      </c>
      <c r="I32" s="16">
        <f t="shared" si="6"/>
        <v>131800</v>
      </c>
    </row>
    <row r="33" spans="2:9" ht="12.75">
      <c r="B33" s="13" t="s">
        <v>34</v>
      </c>
      <c r="C33" s="11"/>
      <c r="D33" s="15">
        <v>694426</v>
      </c>
      <c r="E33" s="16">
        <v>-140649.64</v>
      </c>
      <c r="F33" s="15">
        <f t="shared" si="8"/>
        <v>553776.36</v>
      </c>
      <c r="G33" s="16">
        <v>481146.38</v>
      </c>
      <c r="H33" s="16">
        <v>481146.38</v>
      </c>
      <c r="I33" s="16">
        <f t="shared" si="6"/>
        <v>72629.97999999998</v>
      </c>
    </row>
    <row r="34" spans="2:9" ht="12.75">
      <c r="B34" s="13" t="s">
        <v>35</v>
      </c>
      <c r="C34" s="11"/>
      <c r="D34" s="15">
        <v>1420995</v>
      </c>
      <c r="E34" s="16">
        <v>251328.97</v>
      </c>
      <c r="F34" s="15">
        <f t="shared" si="8"/>
        <v>1672323.97</v>
      </c>
      <c r="G34" s="16">
        <v>322976.3</v>
      </c>
      <c r="H34" s="16">
        <v>322976.3</v>
      </c>
      <c r="I34" s="16">
        <f t="shared" si="6"/>
        <v>1349347.67</v>
      </c>
    </row>
    <row r="35" spans="2:9" ht="12.75">
      <c r="B35" s="13" t="s">
        <v>36</v>
      </c>
      <c r="C35" s="11"/>
      <c r="D35" s="15">
        <v>103740</v>
      </c>
      <c r="E35" s="16">
        <v>0</v>
      </c>
      <c r="F35" s="15">
        <f t="shared" si="8"/>
        <v>103740</v>
      </c>
      <c r="G35" s="16">
        <v>103740</v>
      </c>
      <c r="H35" s="16">
        <v>103740</v>
      </c>
      <c r="I35" s="16">
        <f t="shared" si="6"/>
        <v>0</v>
      </c>
    </row>
    <row r="36" spans="2:9" ht="12.75">
      <c r="B36" s="13" t="s">
        <v>37</v>
      </c>
      <c r="C36" s="11"/>
      <c r="D36" s="15">
        <v>501274</v>
      </c>
      <c r="E36" s="16">
        <v>17861.6</v>
      </c>
      <c r="F36" s="15">
        <f t="shared" si="8"/>
        <v>519135.6</v>
      </c>
      <c r="G36" s="16">
        <v>35783.87</v>
      </c>
      <c r="H36" s="16">
        <v>35783.87</v>
      </c>
      <c r="I36" s="16">
        <f t="shared" si="6"/>
        <v>483351.73</v>
      </c>
    </row>
    <row r="37" spans="2:9" ht="12.75">
      <c r="B37" s="13" t="s">
        <v>38</v>
      </c>
      <c r="C37" s="11"/>
      <c r="D37" s="15">
        <v>210001</v>
      </c>
      <c r="E37" s="16">
        <v>437497.15</v>
      </c>
      <c r="F37" s="15">
        <f t="shared" si="8"/>
        <v>647498.15</v>
      </c>
      <c r="G37" s="16">
        <v>617789.81</v>
      </c>
      <c r="H37" s="16">
        <v>617789.81</v>
      </c>
      <c r="I37" s="16">
        <f t="shared" si="6"/>
        <v>29708.339999999967</v>
      </c>
    </row>
    <row r="38" spans="2:9" ht="12.75">
      <c r="B38" s="13" t="s">
        <v>39</v>
      </c>
      <c r="C38" s="11"/>
      <c r="D38" s="15">
        <v>7957488</v>
      </c>
      <c r="E38" s="16">
        <v>-1853551.05</v>
      </c>
      <c r="F38" s="15">
        <f t="shared" si="8"/>
        <v>6103936.95</v>
      </c>
      <c r="G38" s="16">
        <v>903583.69</v>
      </c>
      <c r="H38" s="16">
        <v>903583.69</v>
      </c>
      <c r="I38" s="16">
        <f t="shared" si="6"/>
        <v>5200353.26</v>
      </c>
    </row>
    <row r="39" spans="2:9" ht="25.5" customHeight="1">
      <c r="B39" s="37" t="s">
        <v>40</v>
      </c>
      <c r="C39" s="38"/>
      <c r="D39" s="15">
        <f aca="true" t="shared" si="9" ref="D39:I39">SUM(D40:D48)</f>
        <v>18663493</v>
      </c>
      <c r="E39" s="15">
        <f t="shared" si="9"/>
        <v>-1443177.15</v>
      </c>
      <c r="F39" s="15">
        <f>SUM(F40:F48)</f>
        <v>17220315.85</v>
      </c>
      <c r="G39" s="15">
        <f t="shared" si="9"/>
        <v>4227753.82</v>
      </c>
      <c r="H39" s="15">
        <f t="shared" si="9"/>
        <v>4227753.82</v>
      </c>
      <c r="I39" s="15">
        <f t="shared" si="9"/>
        <v>12992562.03</v>
      </c>
    </row>
    <row r="40" spans="2:9" ht="12.75">
      <c r="B40" s="13" t="s">
        <v>41</v>
      </c>
      <c r="C40" s="11"/>
      <c r="D40" s="15">
        <v>4577581</v>
      </c>
      <c r="E40" s="16">
        <v>0</v>
      </c>
      <c r="F40" s="15">
        <f>D40+E40</f>
        <v>4577581</v>
      </c>
      <c r="G40" s="16">
        <v>98293</v>
      </c>
      <c r="H40" s="16">
        <v>98293</v>
      </c>
      <c r="I40" s="16">
        <f t="shared" si="6"/>
        <v>4479288</v>
      </c>
    </row>
    <row r="41" spans="2:9" ht="12.75">
      <c r="B41" s="13" t="s">
        <v>42</v>
      </c>
      <c r="C41" s="11"/>
      <c r="D41" s="15">
        <v>6177358</v>
      </c>
      <c r="E41" s="16">
        <v>0</v>
      </c>
      <c r="F41" s="15">
        <f aca="true" t="shared" si="10" ref="F41:F83">D41+E41</f>
        <v>6177358</v>
      </c>
      <c r="G41" s="16">
        <v>1544337</v>
      </c>
      <c r="H41" s="16">
        <v>1544337</v>
      </c>
      <c r="I41" s="16">
        <f t="shared" si="6"/>
        <v>4633021</v>
      </c>
    </row>
    <row r="42" spans="2:9" ht="12.75">
      <c r="B42" s="13" t="s">
        <v>43</v>
      </c>
      <c r="C42" s="11"/>
      <c r="D42" s="15">
        <v>330000</v>
      </c>
      <c r="E42" s="16">
        <v>-55680</v>
      </c>
      <c r="F42" s="15">
        <f t="shared" si="10"/>
        <v>274320</v>
      </c>
      <c r="G42" s="16">
        <v>0</v>
      </c>
      <c r="H42" s="16">
        <v>0</v>
      </c>
      <c r="I42" s="16">
        <f t="shared" si="6"/>
        <v>274320</v>
      </c>
    </row>
    <row r="43" spans="2:9" ht="12.75">
      <c r="B43" s="13" t="s">
        <v>44</v>
      </c>
      <c r="C43" s="11"/>
      <c r="D43" s="15">
        <v>7578554</v>
      </c>
      <c r="E43" s="16">
        <v>-1387497.15</v>
      </c>
      <c r="F43" s="15">
        <f t="shared" si="10"/>
        <v>6191056.85</v>
      </c>
      <c r="G43" s="16">
        <v>2585123.82</v>
      </c>
      <c r="H43" s="16">
        <v>2585123.82</v>
      </c>
      <c r="I43" s="16">
        <f t="shared" si="6"/>
        <v>3605933.03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0</v>
      </c>
      <c r="F50" s="15">
        <f t="shared" si="10"/>
        <v>0</v>
      </c>
      <c r="G50" s="16">
        <v>0</v>
      </c>
      <c r="H50" s="16">
        <v>0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>
        <v>0</v>
      </c>
      <c r="E60" s="16">
        <v>0</v>
      </c>
      <c r="F60" s="15">
        <f t="shared" si="10"/>
        <v>0</v>
      </c>
      <c r="G60" s="16">
        <v>0</v>
      </c>
      <c r="H60" s="16">
        <v>0</v>
      </c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0</v>
      </c>
      <c r="E83" s="16">
        <v>0</v>
      </c>
      <c r="F83" s="15">
        <f t="shared" si="10"/>
        <v>0</v>
      </c>
      <c r="G83" s="16">
        <v>0</v>
      </c>
      <c r="H83" s="16">
        <v>0</v>
      </c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162471278</v>
      </c>
      <c r="E85" s="21">
        <f>E86+E104+E94+E114+E124+E134+E138+E147+E151</f>
        <v>-4184461.63</v>
      </c>
      <c r="F85" s="21">
        <f t="shared" si="12"/>
        <v>158286816.37</v>
      </c>
      <c r="G85" s="21">
        <f>G86+G104+G94+G114+G124+G134+G138+G147+G151</f>
        <v>16201682.219999999</v>
      </c>
      <c r="H85" s="21">
        <f>H86+H104+H94+H114+H124+H134+H138+H147+H151</f>
        <v>16201682.219999999</v>
      </c>
      <c r="I85" s="21">
        <f t="shared" si="12"/>
        <v>142085134.15</v>
      </c>
    </row>
    <row r="86" spans="2:9" ht="12.75">
      <c r="B86" s="3" t="s">
        <v>12</v>
      </c>
      <c r="C86" s="9"/>
      <c r="D86" s="15">
        <f>SUM(D87:D93)</f>
        <v>1165388</v>
      </c>
      <c r="E86" s="15">
        <f>SUM(E87:E93)</f>
        <v>578920</v>
      </c>
      <c r="F86" s="15">
        <f>SUM(F87:F93)</f>
        <v>1744308</v>
      </c>
      <c r="G86" s="15">
        <f>SUM(G87:G93)</f>
        <v>256775.94</v>
      </c>
      <c r="H86" s="15">
        <f>SUM(H87:H93)</f>
        <v>256775.94</v>
      </c>
      <c r="I86" s="16">
        <f aca="true" t="shared" si="13" ref="I86:I149">F86-G86</f>
        <v>1487532.06</v>
      </c>
    </row>
    <row r="87" spans="2:9" ht="12.75">
      <c r="B87" s="13" t="s">
        <v>13</v>
      </c>
      <c r="C87" s="11"/>
      <c r="D87" s="15">
        <v>408995</v>
      </c>
      <c r="E87" s="16">
        <v>0</v>
      </c>
      <c r="F87" s="15">
        <f aca="true" t="shared" si="14" ref="F87:F103">D87+E87</f>
        <v>408995</v>
      </c>
      <c r="G87" s="16">
        <v>94879.68</v>
      </c>
      <c r="H87" s="16">
        <v>94879.68</v>
      </c>
      <c r="I87" s="16">
        <f t="shared" si="13"/>
        <v>314115.32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60213</v>
      </c>
      <c r="E89" s="16">
        <v>0</v>
      </c>
      <c r="F89" s="15">
        <f t="shared" si="14"/>
        <v>60213</v>
      </c>
      <c r="G89" s="16">
        <v>0</v>
      </c>
      <c r="H89" s="16">
        <v>0</v>
      </c>
      <c r="I89" s="16">
        <f t="shared" si="13"/>
        <v>60213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5680</v>
      </c>
      <c r="E91" s="16">
        <v>573920</v>
      </c>
      <c r="F91" s="15">
        <f t="shared" si="14"/>
        <v>579600</v>
      </c>
      <c r="G91" s="16">
        <v>80896.26</v>
      </c>
      <c r="H91" s="16">
        <v>80896.26</v>
      </c>
      <c r="I91" s="16">
        <f t="shared" si="13"/>
        <v>498703.74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>
        <v>690500</v>
      </c>
      <c r="E93" s="16">
        <v>5000</v>
      </c>
      <c r="F93" s="15">
        <f t="shared" si="14"/>
        <v>695500</v>
      </c>
      <c r="G93" s="16">
        <v>81000</v>
      </c>
      <c r="H93" s="16">
        <v>81000</v>
      </c>
      <c r="I93" s="16">
        <f t="shared" si="13"/>
        <v>614500</v>
      </c>
    </row>
    <row r="94" spans="2:9" ht="12.75">
      <c r="B94" s="3" t="s">
        <v>20</v>
      </c>
      <c r="C94" s="9"/>
      <c r="D94" s="15">
        <f>SUM(D95:D103)</f>
        <v>9380000</v>
      </c>
      <c r="E94" s="15">
        <f>SUM(E95:E103)</f>
        <v>-343069</v>
      </c>
      <c r="F94" s="15">
        <f>SUM(F95:F103)</f>
        <v>9036931</v>
      </c>
      <c r="G94" s="15">
        <f>SUM(G95:G103)</f>
        <v>526450.6699999999</v>
      </c>
      <c r="H94" s="15">
        <f>SUM(H95:H103)</f>
        <v>526450.6699999999</v>
      </c>
      <c r="I94" s="16">
        <f t="shared" si="13"/>
        <v>8510480.33</v>
      </c>
    </row>
    <row r="95" spans="2:9" ht="12.75">
      <c r="B95" s="13" t="s">
        <v>21</v>
      </c>
      <c r="C95" s="11"/>
      <c r="D95" s="15">
        <v>270000</v>
      </c>
      <c r="E95" s="16">
        <v>-85069</v>
      </c>
      <c r="F95" s="15">
        <f t="shared" si="14"/>
        <v>184931</v>
      </c>
      <c r="G95" s="16">
        <v>0</v>
      </c>
      <c r="H95" s="16">
        <v>0</v>
      </c>
      <c r="I95" s="16">
        <f t="shared" si="13"/>
        <v>184931</v>
      </c>
    </row>
    <row r="96" spans="2:9" ht="12.75">
      <c r="B96" s="13" t="s">
        <v>22</v>
      </c>
      <c r="C96" s="11"/>
      <c r="D96" s="15">
        <v>360000</v>
      </c>
      <c r="E96" s="16">
        <v>156000</v>
      </c>
      <c r="F96" s="15">
        <f t="shared" si="14"/>
        <v>516000</v>
      </c>
      <c r="G96" s="16">
        <v>30990.5</v>
      </c>
      <c r="H96" s="16">
        <v>30990.5</v>
      </c>
      <c r="I96" s="16">
        <f t="shared" si="13"/>
        <v>485009.5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>
        <v>0</v>
      </c>
      <c r="E99" s="16">
        <v>4000</v>
      </c>
      <c r="F99" s="15">
        <f t="shared" si="14"/>
        <v>4000</v>
      </c>
      <c r="G99" s="16">
        <v>0</v>
      </c>
      <c r="H99" s="16">
        <v>0</v>
      </c>
      <c r="I99" s="16">
        <f t="shared" si="13"/>
        <v>4000</v>
      </c>
    </row>
    <row r="100" spans="2:9" ht="12.75">
      <c r="B100" s="13" t="s">
        <v>26</v>
      </c>
      <c r="C100" s="11"/>
      <c r="D100" s="15">
        <v>8000000</v>
      </c>
      <c r="E100" s="16">
        <v>-468000</v>
      </c>
      <c r="F100" s="15">
        <f t="shared" si="14"/>
        <v>7532000</v>
      </c>
      <c r="G100" s="16">
        <v>495460.17</v>
      </c>
      <c r="H100" s="16">
        <v>495460.17</v>
      </c>
      <c r="I100" s="16">
        <f t="shared" si="13"/>
        <v>7036539.83</v>
      </c>
    </row>
    <row r="101" spans="2:9" ht="12.75">
      <c r="B101" s="13" t="s">
        <v>27</v>
      </c>
      <c r="C101" s="11"/>
      <c r="D101" s="15">
        <v>410000</v>
      </c>
      <c r="E101" s="16">
        <v>-165000</v>
      </c>
      <c r="F101" s="15">
        <f t="shared" si="14"/>
        <v>245000</v>
      </c>
      <c r="G101" s="16">
        <v>0</v>
      </c>
      <c r="H101" s="16">
        <v>0</v>
      </c>
      <c r="I101" s="16">
        <f t="shared" si="13"/>
        <v>245000</v>
      </c>
    </row>
    <row r="102" spans="2:9" ht="12.75">
      <c r="B102" s="13" t="s">
        <v>28</v>
      </c>
      <c r="C102" s="11"/>
      <c r="D102" s="15">
        <v>340000</v>
      </c>
      <c r="E102" s="16">
        <v>-55000</v>
      </c>
      <c r="F102" s="15">
        <f t="shared" si="14"/>
        <v>285000</v>
      </c>
      <c r="G102" s="16">
        <v>0</v>
      </c>
      <c r="H102" s="16">
        <v>0</v>
      </c>
      <c r="I102" s="16">
        <f t="shared" si="13"/>
        <v>285000</v>
      </c>
    </row>
    <row r="103" spans="2:9" ht="12.75">
      <c r="B103" s="13" t="s">
        <v>29</v>
      </c>
      <c r="C103" s="11"/>
      <c r="D103" s="15">
        <v>0</v>
      </c>
      <c r="E103" s="16">
        <v>270000</v>
      </c>
      <c r="F103" s="15">
        <f t="shared" si="14"/>
        <v>270000</v>
      </c>
      <c r="G103" s="16">
        <v>0</v>
      </c>
      <c r="H103" s="16">
        <v>0</v>
      </c>
      <c r="I103" s="16">
        <f t="shared" si="13"/>
        <v>270000</v>
      </c>
    </row>
    <row r="104" spans="2:9" ht="12.75">
      <c r="B104" s="3" t="s">
        <v>30</v>
      </c>
      <c r="C104" s="9"/>
      <c r="D104" s="15">
        <f>SUM(D105:D113)</f>
        <v>15358819</v>
      </c>
      <c r="E104" s="15">
        <f>SUM(E105:E113)</f>
        <v>-164753</v>
      </c>
      <c r="F104" s="15">
        <f>SUM(F105:F113)</f>
        <v>15194066</v>
      </c>
      <c r="G104" s="15">
        <f>SUM(G105:G113)</f>
        <v>3209564.4299999997</v>
      </c>
      <c r="H104" s="15">
        <f>SUM(H105:H113)</f>
        <v>3209564.4299999997</v>
      </c>
      <c r="I104" s="16">
        <f t="shared" si="13"/>
        <v>11984501.57</v>
      </c>
    </row>
    <row r="105" spans="2:9" ht="12.75">
      <c r="B105" s="13" t="s">
        <v>31</v>
      </c>
      <c r="C105" s="11"/>
      <c r="D105" s="15">
        <v>14640102</v>
      </c>
      <c r="E105" s="16">
        <v>-575000</v>
      </c>
      <c r="F105" s="16">
        <f>D105+E105</f>
        <v>14065102</v>
      </c>
      <c r="G105" s="16">
        <v>3001260.32</v>
      </c>
      <c r="H105" s="16">
        <v>3001260.32</v>
      </c>
      <c r="I105" s="16">
        <f t="shared" si="13"/>
        <v>11063841.68</v>
      </c>
    </row>
    <row r="106" spans="2:9" ht="12.75">
      <c r="B106" s="13" t="s">
        <v>32</v>
      </c>
      <c r="C106" s="11"/>
      <c r="D106" s="15">
        <v>0</v>
      </c>
      <c r="E106" s="16">
        <v>253479</v>
      </c>
      <c r="F106" s="16">
        <f aca="true" t="shared" si="15" ref="F106:F113">D106+E106</f>
        <v>253479</v>
      </c>
      <c r="G106" s="16">
        <v>10000</v>
      </c>
      <c r="H106" s="16">
        <v>10000</v>
      </c>
      <c r="I106" s="16">
        <f t="shared" si="13"/>
        <v>243479</v>
      </c>
    </row>
    <row r="107" spans="2:9" ht="12.75">
      <c r="B107" s="13" t="s">
        <v>33</v>
      </c>
      <c r="C107" s="11"/>
      <c r="D107" s="15">
        <v>718717</v>
      </c>
      <c r="E107" s="16">
        <v>-403717</v>
      </c>
      <c r="F107" s="16">
        <f t="shared" si="15"/>
        <v>315000</v>
      </c>
      <c r="G107" s="16">
        <v>29208</v>
      </c>
      <c r="H107" s="16">
        <v>29208</v>
      </c>
      <c r="I107" s="16">
        <f t="shared" si="13"/>
        <v>285792</v>
      </c>
    </row>
    <row r="108" spans="2:9" ht="12.75">
      <c r="B108" s="13" t="s">
        <v>34</v>
      </c>
      <c r="C108" s="11"/>
      <c r="D108" s="15">
        <v>0</v>
      </c>
      <c r="E108" s="16">
        <v>223485</v>
      </c>
      <c r="F108" s="16">
        <f t="shared" si="15"/>
        <v>223485</v>
      </c>
      <c r="G108" s="16">
        <v>137180.71</v>
      </c>
      <c r="H108" s="16">
        <v>137180.71</v>
      </c>
      <c r="I108" s="16">
        <f t="shared" si="13"/>
        <v>86304.29000000001</v>
      </c>
    </row>
    <row r="109" spans="2:9" ht="12.75">
      <c r="B109" s="13" t="s">
        <v>35</v>
      </c>
      <c r="C109" s="11"/>
      <c r="D109" s="15">
        <v>0</v>
      </c>
      <c r="E109" s="16">
        <v>100000</v>
      </c>
      <c r="F109" s="16">
        <f t="shared" si="15"/>
        <v>100000</v>
      </c>
      <c r="G109" s="16">
        <v>7200.4</v>
      </c>
      <c r="H109" s="16">
        <v>7200.4</v>
      </c>
      <c r="I109" s="16">
        <f t="shared" si="13"/>
        <v>92799.6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>
        <v>0</v>
      </c>
      <c r="E111" s="16">
        <v>225000</v>
      </c>
      <c r="F111" s="16">
        <f t="shared" si="15"/>
        <v>225000</v>
      </c>
      <c r="G111" s="16">
        <v>16900</v>
      </c>
      <c r="H111" s="16">
        <v>16900</v>
      </c>
      <c r="I111" s="16">
        <f t="shared" si="13"/>
        <v>208100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0</v>
      </c>
      <c r="E113" s="16">
        <v>12000</v>
      </c>
      <c r="F113" s="16">
        <f t="shared" si="15"/>
        <v>12000</v>
      </c>
      <c r="G113" s="16">
        <v>7815</v>
      </c>
      <c r="H113" s="16">
        <v>7815</v>
      </c>
      <c r="I113" s="16">
        <f t="shared" si="13"/>
        <v>4185</v>
      </c>
    </row>
    <row r="114" spans="2:9" ht="25.5" customHeight="1">
      <c r="B114" s="37" t="s">
        <v>40</v>
      </c>
      <c r="C114" s="38"/>
      <c r="D114" s="15">
        <f>SUM(D115:D123)</f>
        <v>265920</v>
      </c>
      <c r="E114" s="15">
        <f>SUM(E115:E123)</f>
        <v>693776.5</v>
      </c>
      <c r="F114" s="15">
        <f>SUM(F115:F123)</f>
        <v>959696.5</v>
      </c>
      <c r="G114" s="15">
        <f>SUM(G115:G123)</f>
        <v>531350</v>
      </c>
      <c r="H114" s="15">
        <f>SUM(H115:H123)</f>
        <v>531350</v>
      </c>
      <c r="I114" s="16">
        <f t="shared" si="13"/>
        <v>428346.5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265920</v>
      </c>
      <c r="E118" s="16">
        <v>693776.5</v>
      </c>
      <c r="F118" s="16">
        <f t="shared" si="16"/>
        <v>959696.5</v>
      </c>
      <c r="G118" s="16">
        <v>531350</v>
      </c>
      <c r="H118" s="16">
        <v>531350</v>
      </c>
      <c r="I118" s="16">
        <f t="shared" si="13"/>
        <v>428346.5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2710000</v>
      </c>
      <c r="E124" s="15">
        <f>SUM(E125:E133)</f>
        <v>-98110</v>
      </c>
      <c r="F124" s="15">
        <f>SUM(F125:F133)</f>
        <v>2611890</v>
      </c>
      <c r="G124" s="15">
        <f>SUM(G125:G133)</f>
        <v>0</v>
      </c>
      <c r="H124" s="15">
        <f>SUM(H125:H133)</f>
        <v>0</v>
      </c>
      <c r="I124" s="16">
        <f t="shared" si="13"/>
        <v>2611890</v>
      </c>
    </row>
    <row r="125" spans="2:9" ht="12.75">
      <c r="B125" s="13" t="s">
        <v>51</v>
      </c>
      <c r="C125" s="11"/>
      <c r="D125" s="15">
        <v>260000</v>
      </c>
      <c r="E125" s="16">
        <v>-98110</v>
      </c>
      <c r="F125" s="16">
        <f>D125+E125</f>
        <v>161890</v>
      </c>
      <c r="G125" s="16">
        <v>0</v>
      </c>
      <c r="H125" s="16">
        <v>0</v>
      </c>
      <c r="I125" s="16">
        <f t="shared" si="13"/>
        <v>161890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>
        <v>2450000</v>
      </c>
      <c r="E128" s="16">
        <v>0</v>
      </c>
      <c r="F128" s="16">
        <f t="shared" si="17"/>
        <v>2450000</v>
      </c>
      <c r="G128" s="16">
        <v>0</v>
      </c>
      <c r="H128" s="16">
        <v>0</v>
      </c>
      <c r="I128" s="16">
        <f t="shared" si="13"/>
        <v>2450000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108179243</v>
      </c>
      <c r="E134" s="15">
        <f>SUM(E135:E137)</f>
        <v>-4851226.37</v>
      </c>
      <c r="F134" s="15">
        <f>SUM(F135:F137)</f>
        <v>103328016.63</v>
      </c>
      <c r="G134" s="15">
        <f>SUM(G135:G137)</f>
        <v>2148075.59</v>
      </c>
      <c r="H134" s="15">
        <f>SUM(H135:H137)</f>
        <v>2148075.59</v>
      </c>
      <c r="I134" s="16">
        <f t="shared" si="13"/>
        <v>101179941.03999999</v>
      </c>
    </row>
    <row r="135" spans="2:9" ht="12.75">
      <c r="B135" s="13" t="s">
        <v>61</v>
      </c>
      <c r="C135" s="11"/>
      <c r="D135" s="15">
        <v>108179243</v>
      </c>
      <c r="E135" s="16">
        <v>-4851226.37</v>
      </c>
      <c r="F135" s="16">
        <f>D135+E135</f>
        <v>103328016.63</v>
      </c>
      <c r="G135" s="16">
        <v>2148075.59</v>
      </c>
      <c r="H135" s="16">
        <v>2148075.59</v>
      </c>
      <c r="I135" s="16">
        <f t="shared" si="13"/>
        <v>101179941.03999999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25411908</v>
      </c>
      <c r="E151" s="15">
        <f>SUM(E152:E158)</f>
        <v>0.24</v>
      </c>
      <c r="F151" s="15">
        <f>SUM(F152:F158)</f>
        <v>25411908.24</v>
      </c>
      <c r="G151" s="15">
        <f>SUM(G152:G158)</f>
        <v>9529465.59</v>
      </c>
      <c r="H151" s="15">
        <f>SUM(H152:H158)</f>
        <v>9529465.59</v>
      </c>
      <c r="I151" s="16">
        <f t="shared" si="19"/>
        <v>15882442.649999999</v>
      </c>
    </row>
    <row r="152" spans="2:9" ht="12.75">
      <c r="B152" s="13" t="s">
        <v>78</v>
      </c>
      <c r="C152" s="11"/>
      <c r="D152" s="15">
        <v>23727100</v>
      </c>
      <c r="E152" s="16">
        <v>0</v>
      </c>
      <c r="F152" s="16">
        <f>D152+E152</f>
        <v>23727100</v>
      </c>
      <c r="G152" s="16">
        <v>8346160.12</v>
      </c>
      <c r="H152" s="16">
        <v>8346160.12</v>
      </c>
      <c r="I152" s="16">
        <f t="shared" si="19"/>
        <v>15380939.879999999</v>
      </c>
    </row>
    <row r="153" spans="2:9" ht="12.75">
      <c r="B153" s="13" t="s">
        <v>79</v>
      </c>
      <c r="C153" s="11"/>
      <c r="D153" s="15">
        <v>1684808</v>
      </c>
      <c r="E153" s="16">
        <v>0.24</v>
      </c>
      <c r="F153" s="16">
        <f aca="true" t="shared" si="20" ref="F153:F158">D153+E153</f>
        <v>1684808.24</v>
      </c>
      <c r="G153" s="16">
        <v>1183305.47</v>
      </c>
      <c r="H153" s="16">
        <v>1183305.47</v>
      </c>
      <c r="I153" s="16">
        <f t="shared" si="19"/>
        <v>501502.77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304891105</v>
      </c>
      <c r="E160" s="14">
        <f t="shared" si="21"/>
        <v>-4184461.63</v>
      </c>
      <c r="F160" s="14">
        <f t="shared" si="21"/>
        <v>300706643.37</v>
      </c>
      <c r="G160" s="14">
        <f t="shared" si="21"/>
        <v>48077169.8</v>
      </c>
      <c r="H160" s="14">
        <f t="shared" si="21"/>
        <v>47061672.8</v>
      </c>
      <c r="I160" s="14">
        <f t="shared" si="21"/>
        <v>252629473.57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2016-12-20T19:53:14Z</cp:lastPrinted>
  <dcterms:created xsi:type="dcterms:W3CDTF">2016-10-11T20:25:15Z</dcterms:created>
  <dcterms:modified xsi:type="dcterms:W3CDTF">2024-04-24T15:09:48Z</dcterms:modified>
  <cp:category/>
  <cp:version/>
  <cp:contentType/>
  <cp:contentStatus/>
</cp:coreProperties>
</file>