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OneDrive\Documentos\DIEGO 2025\DIF CALAKMUL 2025\POA DIF CALAKMUL 2026\"/>
    </mc:Choice>
  </mc:AlternateContent>
  <xr:revisionPtr revIDLastSave="0" documentId="13_ncr:1_{B35FF039-FCD3-4AA4-A3D1-36E746E66353}" xr6:coauthVersionLast="47" xr6:coauthVersionMax="47" xr10:uidLastSave="{00000000-0000-0000-0000-000000000000}"/>
  <bookViews>
    <workbookView xWindow="-108" yWindow="-108" windowWidth="23256" windowHeight="12456" xr2:uid="{D9C01309-2315-4C74-8B13-F833F88E0C60}"/>
  </bookViews>
  <sheets>
    <sheet name="Hoja1" sheetId="1" r:id="rId1"/>
  </sheets>
  <definedNames>
    <definedName name="_xlnm.Print_Area" localSheetId="0">Hoja1!$A$1:$P$27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N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0" i="1"/>
  <c r="G18" i="1"/>
  <c r="G19" i="1"/>
  <c r="G20" i="1"/>
  <c r="G21" i="1"/>
  <c r="G22" i="1"/>
  <c r="G23" i="1"/>
  <c r="G24" i="1"/>
  <c r="G25" i="1"/>
  <c r="G26" i="1"/>
  <c r="G11" i="1"/>
  <c r="G12" i="1"/>
  <c r="G13" i="1"/>
  <c r="G14" i="1"/>
  <c r="G15" i="1"/>
  <c r="G16" i="1"/>
  <c r="G17" i="1"/>
  <c r="G10" i="1"/>
  <c r="AW10" i="1"/>
  <c r="AV10" i="1"/>
  <c r="AW27" i="1"/>
  <c r="AV27" i="1"/>
  <c r="AW23" i="1"/>
  <c r="AV23" i="1"/>
  <c r="AW21" i="1"/>
  <c r="AV21" i="1"/>
  <c r="AW16" i="1"/>
  <c r="AV16" i="1"/>
  <c r="E21" i="1"/>
  <c r="T21" i="1"/>
  <c r="J21" i="1"/>
  <c r="I21" i="1"/>
  <c r="F21" i="1"/>
  <c r="I15" i="1" l="1"/>
  <c r="E15" i="1"/>
  <c r="F15" i="1"/>
  <c r="J15" i="1"/>
  <c r="I26" i="1"/>
  <c r="E26" i="1"/>
  <c r="F26" i="1"/>
  <c r="J26" i="1"/>
  <c r="S10" i="1" l="1"/>
  <c r="T10" i="1"/>
  <c r="B27" i="1"/>
  <c r="S11" i="1"/>
  <c r="T11" i="1"/>
  <c r="S12" i="1"/>
  <c r="T12" i="1"/>
  <c r="S13" i="1"/>
  <c r="T13" i="1"/>
  <c r="T14" i="1"/>
  <c r="T15" i="1"/>
  <c r="T16" i="1"/>
  <c r="T17" i="1"/>
  <c r="T18" i="1"/>
  <c r="T19" i="1"/>
  <c r="T20" i="1"/>
  <c r="S22" i="1"/>
  <c r="T22" i="1"/>
  <c r="S23" i="1"/>
  <c r="T23" i="1"/>
  <c r="S24" i="1"/>
  <c r="T24" i="1"/>
  <c r="S26" i="1"/>
  <c r="T26" i="1"/>
  <c r="AV11" i="1"/>
  <c r="AW11" i="1"/>
  <c r="AV12" i="1"/>
  <c r="AW12" i="1"/>
  <c r="AV13" i="1"/>
  <c r="AW13" i="1"/>
  <c r="AV14" i="1"/>
  <c r="AW14" i="1"/>
  <c r="AV15" i="1"/>
  <c r="AW15" i="1"/>
  <c r="AV17" i="1"/>
  <c r="AW17" i="1"/>
  <c r="AV18" i="1"/>
  <c r="AW18" i="1"/>
  <c r="AV19" i="1"/>
  <c r="AW19" i="1"/>
  <c r="AV20" i="1"/>
  <c r="AW20" i="1"/>
  <c r="AV22" i="1"/>
  <c r="AW22" i="1"/>
  <c r="AV24" i="1"/>
  <c r="AW24" i="1"/>
  <c r="AV25" i="1"/>
  <c r="AW25" i="1"/>
  <c r="AV26" i="1"/>
  <c r="AW26" i="1"/>
  <c r="F22" i="1" l="1"/>
  <c r="J22" i="1"/>
  <c r="E22" i="1"/>
  <c r="I22" i="1"/>
  <c r="F10" i="1"/>
  <c r="J10" i="1"/>
  <c r="E10" i="1"/>
  <c r="I10" i="1"/>
  <c r="I11" i="1"/>
  <c r="J11" i="1"/>
  <c r="I12" i="1"/>
  <c r="J12" i="1"/>
  <c r="I13" i="1"/>
  <c r="J13" i="1"/>
  <c r="I14" i="1"/>
  <c r="J14" i="1"/>
  <c r="I16" i="1"/>
  <c r="J16" i="1"/>
  <c r="I17" i="1"/>
  <c r="J17" i="1"/>
  <c r="I18" i="1"/>
  <c r="J18" i="1"/>
  <c r="I19" i="1"/>
  <c r="J19" i="1"/>
  <c r="I20" i="1"/>
  <c r="J20" i="1"/>
  <c r="I23" i="1"/>
  <c r="J23" i="1"/>
  <c r="I24" i="1"/>
  <c r="J24" i="1"/>
  <c r="I25" i="1"/>
  <c r="J25" i="1"/>
  <c r="E11" i="1"/>
  <c r="F11" i="1"/>
  <c r="E12" i="1"/>
  <c r="F12" i="1"/>
  <c r="E13" i="1"/>
  <c r="F13" i="1"/>
  <c r="E14" i="1"/>
  <c r="F14" i="1"/>
  <c r="E16" i="1"/>
  <c r="F16" i="1"/>
  <c r="E17" i="1"/>
  <c r="F17" i="1"/>
  <c r="E18" i="1"/>
  <c r="F18" i="1"/>
  <c r="E19" i="1"/>
  <c r="F19" i="1"/>
  <c r="E20" i="1"/>
  <c r="F20" i="1"/>
  <c r="E23" i="1"/>
  <c r="F23" i="1"/>
  <c r="E24" i="1"/>
  <c r="F24" i="1"/>
  <c r="E25" i="1"/>
  <c r="F25" i="1"/>
</calcChain>
</file>

<file path=xl/sharedStrings.xml><?xml version="1.0" encoding="utf-8"?>
<sst xmlns="http://schemas.openxmlformats.org/spreadsheetml/2006/main" count="48" uniqueCount="38">
  <si>
    <t>PLAZA TABULAR</t>
  </si>
  <si>
    <t>NUMERO DE PLAZAS DISPONIBLES</t>
  </si>
  <si>
    <t>REMUNERACIONES BASE</t>
  </si>
  <si>
    <t>REMUNERACIONES ADICIONALES</t>
  </si>
  <si>
    <t>SUELDO BASE</t>
  </si>
  <si>
    <t>AGUINALDO</t>
  </si>
  <si>
    <t>PRIMA VACACIONAL</t>
  </si>
  <si>
    <t>PRESTACIONES SINDICALES</t>
  </si>
  <si>
    <t>TOTAL DE RENUMERACIONES</t>
  </si>
  <si>
    <t>DE</t>
  </si>
  <si>
    <t>HASTA</t>
  </si>
  <si>
    <t>Director General</t>
  </si>
  <si>
    <t>PRODIFDNNA</t>
  </si>
  <si>
    <t>Auxiliar B</t>
  </si>
  <si>
    <t xml:space="preserve">Chofer </t>
  </si>
  <si>
    <t>Total Plazas</t>
  </si>
  <si>
    <t>SISTEMA MUNICIPAL PARA EL DESARROLLO INTEGRAL DE LA FAMILIA EN EL MUNICIPIO DE CALAKMUL</t>
  </si>
  <si>
    <t>DIRECTOR GENERAL</t>
  </si>
  <si>
    <t>MINIMO</t>
  </si>
  <si>
    <t>MAXIMO</t>
  </si>
  <si>
    <t>TABULADOR DE SUELDOS MENSUALES EJERCICIO FISCAL 2026</t>
  </si>
  <si>
    <t>Auxiliar Administrativo</t>
  </si>
  <si>
    <t>DIAS 31</t>
  </si>
  <si>
    <t>L.I.F.F. ELIAQUIN NEHMIAS KANTUN POOL</t>
  </si>
  <si>
    <t>ADMINISTRADOR GENERAL</t>
  </si>
  <si>
    <t>C. MARIANA BARRADAS VERDEJO</t>
  </si>
  <si>
    <t>Administrador General</t>
  </si>
  <si>
    <t>Trabajo Social y Psicología</t>
  </si>
  <si>
    <t>Promoción Social</t>
  </si>
  <si>
    <t>Capacidades Diferentes</t>
  </si>
  <si>
    <t>Asistencia Alimentaria</t>
  </si>
  <si>
    <t>Comunidades Diferentes</t>
  </si>
  <si>
    <t>Secretaria Particular</t>
  </si>
  <si>
    <t>Auxiliar Administrativo y Contable</t>
  </si>
  <si>
    <t>Procuraduría</t>
  </si>
  <si>
    <t>Área Médica</t>
  </si>
  <si>
    <t>Atención al Adulto Mayor</t>
  </si>
  <si>
    <t>Unidad Básica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</si>
</sst>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3" xfId="0" applyBorder="1"/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2" borderId="1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2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1209675</xdr:colOff>
      <xdr:row>3</xdr:row>
      <xdr:rowOff>157540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B56042-5EB2-4078-B571-54B811C9D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152525" cy="690940"/>
        </a:xfrm>
        <a:prstGeom prst="rect">
          <a:avLst/>
        </a:prstGeom>
      </xdr:spPr>
    </xdr:pic>
    <xdr:clientData/>
  </xdr:twoCellAnchor>
  <xdr:twoCellAnchor>
    <xdr:from>
      <xdr:col>0</xdr:col>
      <xdr:colOff>1219200</xdr:colOff>
      <xdr:row>0</xdr:row>
      <xdr:rowOff>95250</xdr:rowOff>
    </xdr:from>
    <xdr:to>
      <xdr:col>1</xdr:col>
      <xdr:colOff>600075</xdr:colOff>
      <xdr:row>3</xdr:row>
      <xdr:rowOff>56152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6B55AED-B496-4E07-874B-DDC8A5C68B81}"/>
            </a:ext>
          </a:extLst>
        </xdr:cNvPr>
        <xdr:cNvGrpSpPr/>
      </xdr:nvGrpSpPr>
      <xdr:grpSpPr>
        <a:xfrm>
          <a:off x="1219200" y="95250"/>
          <a:ext cx="1575435" cy="509542"/>
          <a:chOff x="0" y="0"/>
          <a:chExt cx="1605915" cy="541020"/>
        </a:xfrm>
      </xdr:grpSpPr>
      <xdr:pic>
        <xdr:nvPicPr>
          <xdr:cNvPr id="7" name="Imagen 6" descr="Logotipo, nombre de la empresa">
            <a:extLst>
              <a:ext uri="{FF2B5EF4-FFF2-40B4-BE49-F238E27FC236}">
                <a16:creationId xmlns:a16="http://schemas.microsoft.com/office/drawing/2014/main" id="{32C8FE1C-09E5-BE34-F8FD-DB9F0DBA46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951" t="32775" r="1623" b="30116"/>
          <a:stretch/>
        </xdr:blipFill>
        <xdr:spPr bwMode="auto">
          <a:xfrm>
            <a:off x="514350" y="114300"/>
            <a:ext cx="1091565" cy="424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 descr="Logotipo&#10;&#10;Descripción generada automáticamente">
            <a:extLst>
              <a:ext uri="{FF2B5EF4-FFF2-40B4-BE49-F238E27FC236}">
                <a16:creationId xmlns:a16="http://schemas.microsoft.com/office/drawing/2014/main" id="{95076803-034B-1223-2C61-11169B47AFE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alphaModFix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27000" b="62563" l="28839" r="82776">
                        <a14:foregroundMark x1="51673" y1="27437" x2="51673" y2="27437"/>
                        <a14:foregroundMark x1="40453" y1="27125" x2="40453" y2="27125"/>
                        <a14:foregroundMark x1="28937" y1="38750" x2="28937" y2="38750"/>
                        <a14:foregroundMark x1="31004" y1="37250" x2="31004" y2="37250"/>
                        <a14:foregroundMark x1="51969" y1="45063" x2="51969" y2="45063"/>
                        <a14:foregroundMark x1="51673" y1="45063" x2="51673" y2="45063"/>
                        <a14:foregroundMark x1="51181" y1="44875" x2="48228" y2="44563"/>
                        <a14:foregroundMark x1="56102" y1="42063" x2="72835" y2="44188"/>
                        <a14:foregroundMark x1="78642" y1="39875" x2="79823" y2="39875"/>
                        <a14:foregroundMark x1="80906" y1="39313" x2="82776" y2="38563"/>
                        <a14:foregroundMark x1="50886" y1="34313" x2="48327" y2="29563"/>
                        <a14:foregroundMark x1="50591" y1="27625" x2="54429" y2="33125"/>
                        <a14:foregroundMark x1="53740" y1="33750" x2="53740" y2="33750"/>
                        <a14:foregroundMark x1="51280" y1="27000" x2="51280" y2="27000"/>
                        <a14:foregroundMark x1="54429" y1="34750" x2="54429" y2="34750"/>
                        <a14:foregroundMark x1="54429" y1="34125" x2="54429" y2="34125"/>
                        <a14:foregroundMark x1="40059" y1="43000" x2="49902" y2="44563"/>
                        <a14:foregroundMark x1="38976" y1="60938" x2="56496" y2="61125"/>
                        <a14:foregroundMark x1="56693" y1="48125" x2="53051" y2="46125"/>
                        <a14:foregroundMark x1="54626" y1="62563" x2="36024" y2="6081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3220" t="24314" r="15428" b="35185"/>
          <a:stretch/>
        </xdr:blipFill>
        <xdr:spPr bwMode="auto">
          <a:xfrm>
            <a:off x="0" y="0"/>
            <a:ext cx="520700" cy="54102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12</xdr:col>
      <xdr:colOff>714375</xdr:colOff>
      <xdr:row>0</xdr:row>
      <xdr:rowOff>0</xdr:rowOff>
    </xdr:from>
    <xdr:to>
      <xdr:col>13</xdr:col>
      <xdr:colOff>804332</xdr:colOff>
      <xdr:row>4</xdr:row>
      <xdr:rowOff>77257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6B342F-7A79-415C-974F-799E172B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0"/>
          <a:ext cx="851957" cy="839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C4CA-AE5D-4D52-8F1B-F437F304EE21}">
  <dimension ref="A2:AW45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J3" sqref="J3"/>
    </sheetView>
  </sheetViews>
  <sheetFormatPr baseColWidth="10" defaultRowHeight="14.4" x14ac:dyDescent="0.3"/>
  <cols>
    <col min="1" max="1" width="32" bestFit="1" customWidth="1"/>
    <col min="2" max="2" width="13.33203125" customWidth="1"/>
    <col min="5" max="6" width="11.6640625" bestFit="1" customWidth="1"/>
    <col min="7" max="8" width="11.6640625" customWidth="1"/>
    <col min="11" max="11" width="5" customWidth="1"/>
    <col min="12" max="12" width="9.5546875" customWidth="1"/>
    <col min="14" max="14" width="15.33203125" customWidth="1"/>
    <col min="15" max="15" width="10.44140625" customWidth="1"/>
    <col min="16" max="16" width="8.88671875" customWidth="1"/>
  </cols>
  <sheetData>
    <row r="2" spans="1:49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spans="1:49" x14ac:dyDescent="0.3">
      <c r="A4" s="6" t="s">
        <v>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7" spans="1:49" s="14" customFormat="1" ht="30.75" customHeight="1" x14ac:dyDescent="0.25">
      <c r="A7" s="9" t="s">
        <v>0</v>
      </c>
      <c r="B7" s="9" t="s">
        <v>1</v>
      </c>
      <c r="C7" s="10" t="s">
        <v>2</v>
      </c>
      <c r="D7" s="10"/>
      <c r="E7" s="10"/>
      <c r="F7" s="10"/>
      <c r="G7" s="10"/>
      <c r="H7" s="10"/>
      <c r="I7" s="10"/>
      <c r="J7" s="10"/>
      <c r="K7" s="11" t="s">
        <v>3</v>
      </c>
      <c r="L7" s="12"/>
      <c r="M7" s="25" t="s">
        <v>8</v>
      </c>
      <c r="N7" s="26"/>
    </row>
    <row r="8" spans="1:49" s="14" customFormat="1" ht="12" x14ac:dyDescent="0.25">
      <c r="A8" s="9"/>
      <c r="B8" s="9"/>
      <c r="C8" s="10" t="s">
        <v>4</v>
      </c>
      <c r="D8" s="10"/>
      <c r="E8" s="10" t="s">
        <v>5</v>
      </c>
      <c r="F8" s="10"/>
      <c r="G8" s="10" t="s">
        <v>22</v>
      </c>
      <c r="H8" s="10"/>
      <c r="I8" s="10" t="s">
        <v>6</v>
      </c>
      <c r="J8" s="10"/>
      <c r="K8" s="15" t="s">
        <v>7</v>
      </c>
      <c r="L8" s="15"/>
      <c r="M8" s="27"/>
      <c r="N8" s="28"/>
    </row>
    <row r="9" spans="1:49" s="14" customFormat="1" ht="12" x14ac:dyDescent="0.25">
      <c r="A9" s="9"/>
      <c r="B9" s="9"/>
      <c r="C9" s="16" t="s">
        <v>9</v>
      </c>
      <c r="D9" s="16" t="s">
        <v>10</v>
      </c>
      <c r="E9" s="16" t="s">
        <v>9</v>
      </c>
      <c r="F9" s="16" t="s">
        <v>10</v>
      </c>
      <c r="G9" s="16" t="s">
        <v>9</v>
      </c>
      <c r="H9" s="16" t="s">
        <v>10</v>
      </c>
      <c r="I9" s="16" t="s">
        <v>9</v>
      </c>
      <c r="J9" s="16" t="s">
        <v>10</v>
      </c>
      <c r="K9" s="13" t="s">
        <v>9</v>
      </c>
      <c r="L9" s="16" t="s">
        <v>10</v>
      </c>
      <c r="M9" s="16" t="s">
        <v>9</v>
      </c>
      <c r="N9" s="16" t="s">
        <v>10</v>
      </c>
      <c r="S9" s="17" t="s">
        <v>18</v>
      </c>
      <c r="T9" s="17" t="s">
        <v>19</v>
      </c>
    </row>
    <row r="10" spans="1:49" s="14" customFormat="1" ht="21" customHeight="1" x14ac:dyDescent="0.25">
      <c r="A10" s="18" t="s">
        <v>11</v>
      </c>
      <c r="B10" s="19">
        <v>1</v>
      </c>
      <c r="C10" s="20">
        <v>29032.5</v>
      </c>
      <c r="D10" s="20">
        <v>29903.4</v>
      </c>
      <c r="E10" s="20">
        <f t="shared" ref="E10:F14" si="0">AV11*45</f>
        <v>43548.75</v>
      </c>
      <c r="F10" s="20">
        <f t="shared" si="0"/>
        <v>44855.100000000006</v>
      </c>
      <c r="G10" s="20">
        <f>AV11*5</f>
        <v>4838.75</v>
      </c>
      <c r="H10" s="20">
        <f>AW11*5</f>
        <v>4983.9000000000005</v>
      </c>
      <c r="I10" s="20">
        <f t="shared" ref="I10:J14" si="1">AV11*20*40%</f>
        <v>7742</v>
      </c>
      <c r="J10" s="20">
        <f t="shared" si="1"/>
        <v>7974.2400000000016</v>
      </c>
      <c r="K10" s="20">
        <v>0</v>
      </c>
      <c r="L10" s="20">
        <v>0</v>
      </c>
      <c r="M10" s="20">
        <f>C10+E10+G10+I10+K10</f>
        <v>85162</v>
      </c>
      <c r="N10" s="20">
        <f>D10+F10+H10+J10+L10</f>
        <v>87716.64</v>
      </c>
      <c r="S10" s="21">
        <f t="shared" ref="S10:T13" si="2">C10/30</f>
        <v>967.75</v>
      </c>
      <c r="T10" s="21">
        <f t="shared" si="2"/>
        <v>996.78000000000009</v>
      </c>
      <c r="U10" s="22"/>
      <c r="W10" s="22"/>
      <c r="X10" s="22"/>
      <c r="Y10" s="21"/>
      <c r="AV10" s="21" t="e">
        <f t="shared" ref="AV10" si="3">C9/30</f>
        <v>#VALUE!</v>
      </c>
      <c r="AW10" s="22" t="e">
        <f t="shared" ref="AW10" si="4">D9/30</f>
        <v>#VALUE!</v>
      </c>
    </row>
    <row r="11" spans="1:49" s="14" customFormat="1" ht="21" customHeight="1" x14ac:dyDescent="0.25">
      <c r="A11" s="18" t="s">
        <v>26</v>
      </c>
      <c r="B11" s="19">
        <v>1</v>
      </c>
      <c r="C11" s="20">
        <v>18215.07</v>
      </c>
      <c r="D11" s="20">
        <v>18761.099999999999</v>
      </c>
      <c r="E11" s="20">
        <f t="shared" si="0"/>
        <v>27322.605</v>
      </c>
      <c r="F11" s="20">
        <f t="shared" si="0"/>
        <v>28141.65</v>
      </c>
      <c r="G11" s="20">
        <f t="shared" ref="G11:G26" si="5">AV12*5</f>
        <v>3035.8449999999998</v>
      </c>
      <c r="H11" s="20">
        <f t="shared" ref="H11:H26" si="6">AW12*5</f>
        <v>3126.85</v>
      </c>
      <c r="I11" s="20">
        <f t="shared" si="1"/>
        <v>4857.3519999999999</v>
      </c>
      <c r="J11" s="20">
        <f t="shared" si="1"/>
        <v>5002.96</v>
      </c>
      <c r="K11" s="20">
        <v>0</v>
      </c>
      <c r="L11" s="20">
        <v>0</v>
      </c>
      <c r="M11" s="20">
        <f t="shared" ref="M11:M26" si="7">C11+E11+G11+I11+K11</f>
        <v>53430.872000000003</v>
      </c>
      <c r="N11" s="20">
        <f t="shared" ref="N11:N26" si="8">D11+F11+H11+J11+L11</f>
        <v>55032.56</v>
      </c>
      <c r="S11" s="21">
        <f t="shared" si="2"/>
        <v>607.16899999999998</v>
      </c>
      <c r="T11" s="21">
        <f t="shared" si="2"/>
        <v>625.37</v>
      </c>
      <c r="U11" s="22"/>
      <c r="W11" s="22"/>
      <c r="X11" s="22"/>
      <c r="Y11" s="21"/>
      <c r="AV11" s="21">
        <f t="shared" ref="AV11:AW15" si="9">C10/30</f>
        <v>967.75</v>
      </c>
      <c r="AW11" s="22">
        <f t="shared" si="9"/>
        <v>996.78000000000009</v>
      </c>
    </row>
    <row r="12" spans="1:49" s="14" customFormat="1" ht="21" customHeight="1" x14ac:dyDescent="0.25">
      <c r="A12" s="18" t="s">
        <v>34</v>
      </c>
      <c r="B12" s="19">
        <v>1</v>
      </c>
      <c r="C12" s="20">
        <v>17780.150000000001</v>
      </c>
      <c r="D12" s="20">
        <v>18313.5</v>
      </c>
      <c r="E12" s="20">
        <f t="shared" si="0"/>
        <v>26670.225000000002</v>
      </c>
      <c r="F12" s="20">
        <f t="shared" si="0"/>
        <v>27470.250000000004</v>
      </c>
      <c r="G12" s="20">
        <f t="shared" si="5"/>
        <v>2963.3583333333336</v>
      </c>
      <c r="H12" s="20">
        <f t="shared" si="6"/>
        <v>3052.25</v>
      </c>
      <c r="I12" s="20">
        <f t="shared" si="1"/>
        <v>4741.3733333333339</v>
      </c>
      <c r="J12" s="20">
        <f t="shared" si="1"/>
        <v>4883.6000000000004</v>
      </c>
      <c r="K12" s="20">
        <v>0</v>
      </c>
      <c r="L12" s="20">
        <v>0</v>
      </c>
      <c r="M12" s="20">
        <f t="shared" si="7"/>
        <v>52155.106666666674</v>
      </c>
      <c r="N12" s="20">
        <f t="shared" si="8"/>
        <v>53719.6</v>
      </c>
      <c r="S12" s="21">
        <f t="shared" si="2"/>
        <v>592.67166666666674</v>
      </c>
      <c r="T12" s="21">
        <f t="shared" si="2"/>
        <v>610.45000000000005</v>
      </c>
      <c r="U12" s="22"/>
      <c r="W12" s="22"/>
      <c r="X12" s="22"/>
      <c r="Y12" s="21"/>
      <c r="AV12" s="21">
        <f t="shared" si="9"/>
        <v>607.16899999999998</v>
      </c>
      <c r="AW12" s="22">
        <f t="shared" si="9"/>
        <v>625.37</v>
      </c>
    </row>
    <row r="13" spans="1:49" s="14" customFormat="1" ht="21" customHeight="1" x14ac:dyDescent="0.25">
      <c r="A13" s="18" t="s">
        <v>27</v>
      </c>
      <c r="B13" s="19">
        <v>1</v>
      </c>
      <c r="C13" s="20">
        <v>15580.38</v>
      </c>
      <c r="D13" s="20">
        <v>16047.6</v>
      </c>
      <c r="E13" s="20">
        <f t="shared" si="0"/>
        <v>23370.57</v>
      </c>
      <c r="F13" s="20">
        <f t="shared" si="0"/>
        <v>24071.399999999998</v>
      </c>
      <c r="G13" s="20">
        <f t="shared" si="5"/>
        <v>2596.73</v>
      </c>
      <c r="H13" s="20">
        <f t="shared" si="6"/>
        <v>2674.6</v>
      </c>
      <c r="I13" s="20">
        <f t="shared" si="1"/>
        <v>4154.768</v>
      </c>
      <c r="J13" s="20">
        <f t="shared" si="1"/>
        <v>4279.3599999999997</v>
      </c>
      <c r="K13" s="20">
        <v>0</v>
      </c>
      <c r="L13" s="20">
        <v>0</v>
      </c>
      <c r="M13" s="20">
        <f t="shared" si="7"/>
        <v>45702.448000000004</v>
      </c>
      <c r="N13" s="20">
        <f t="shared" si="8"/>
        <v>47072.959999999999</v>
      </c>
      <c r="S13" s="21">
        <f t="shared" si="2"/>
        <v>519.346</v>
      </c>
      <c r="T13" s="21">
        <f t="shared" si="2"/>
        <v>534.91999999999996</v>
      </c>
      <c r="U13" s="22"/>
      <c r="W13" s="22"/>
      <c r="X13" s="22"/>
      <c r="Y13" s="21"/>
      <c r="AV13" s="21">
        <f t="shared" si="9"/>
        <v>592.67166666666674</v>
      </c>
      <c r="AW13" s="22">
        <f t="shared" si="9"/>
        <v>610.45000000000005</v>
      </c>
    </row>
    <row r="14" spans="1:49" s="14" customFormat="1" ht="21" customHeight="1" x14ac:dyDescent="0.25">
      <c r="A14" s="18" t="s">
        <v>35</v>
      </c>
      <c r="B14" s="19">
        <v>1</v>
      </c>
      <c r="C14" s="20">
        <v>10144.459999999999</v>
      </c>
      <c r="D14" s="20">
        <v>10449</v>
      </c>
      <c r="E14" s="20">
        <f t="shared" si="0"/>
        <v>15216.689999999999</v>
      </c>
      <c r="F14" s="20">
        <f t="shared" si="0"/>
        <v>15673.5</v>
      </c>
      <c r="G14" s="20">
        <f t="shared" si="5"/>
        <v>1690.7433333333333</v>
      </c>
      <c r="H14" s="20">
        <f t="shared" si="6"/>
        <v>1741.5</v>
      </c>
      <c r="I14" s="20">
        <f t="shared" si="1"/>
        <v>2705.1893333333337</v>
      </c>
      <c r="J14" s="20">
        <f t="shared" si="1"/>
        <v>2786.4</v>
      </c>
      <c r="K14" s="20">
        <v>0</v>
      </c>
      <c r="L14" s="20">
        <v>0</v>
      </c>
      <c r="M14" s="20">
        <f t="shared" si="7"/>
        <v>29757.082666666662</v>
      </c>
      <c r="N14" s="20">
        <f t="shared" si="8"/>
        <v>30650.400000000001</v>
      </c>
      <c r="S14" s="21">
        <v>338.16</v>
      </c>
      <c r="T14" s="21">
        <f t="shared" ref="T14:T24" si="10">D14/30</f>
        <v>348.3</v>
      </c>
      <c r="U14" s="22"/>
      <c r="W14" s="22"/>
      <c r="X14" s="22"/>
      <c r="Y14" s="21"/>
      <c r="AV14" s="21">
        <f t="shared" si="9"/>
        <v>519.346</v>
      </c>
      <c r="AW14" s="22">
        <f t="shared" si="9"/>
        <v>534.91999999999996</v>
      </c>
    </row>
    <row r="15" spans="1:49" s="14" customFormat="1" ht="21" customHeight="1" x14ac:dyDescent="0.25">
      <c r="A15" s="18" t="s">
        <v>28</v>
      </c>
      <c r="B15" s="19">
        <v>1</v>
      </c>
      <c r="C15" s="20">
        <v>10144.459999999999</v>
      </c>
      <c r="D15" s="20">
        <v>10449</v>
      </c>
      <c r="E15" s="20">
        <f>AV16*45</f>
        <v>15216.689999999999</v>
      </c>
      <c r="F15" s="20">
        <f t="shared" ref="F15" si="11">AW16*45</f>
        <v>15673.5</v>
      </c>
      <c r="G15" s="20">
        <f t="shared" si="5"/>
        <v>1690.7433333333333</v>
      </c>
      <c r="H15" s="20">
        <f t="shared" si="6"/>
        <v>1741.5</v>
      </c>
      <c r="I15" s="20">
        <f t="shared" ref="I15" si="12">AV16*20*40%</f>
        <v>2705.1893333333337</v>
      </c>
      <c r="J15" s="20">
        <f t="shared" ref="J15" si="13">AW16*20*40%</f>
        <v>2786.4</v>
      </c>
      <c r="K15" s="20">
        <v>0</v>
      </c>
      <c r="L15" s="20">
        <v>0</v>
      </c>
      <c r="M15" s="20">
        <f t="shared" si="7"/>
        <v>29757.082666666662</v>
      </c>
      <c r="N15" s="20">
        <f t="shared" si="8"/>
        <v>30650.400000000001</v>
      </c>
      <c r="S15" s="21">
        <v>338.16</v>
      </c>
      <c r="T15" s="21">
        <f t="shared" si="10"/>
        <v>348.3</v>
      </c>
      <c r="U15" s="22"/>
      <c r="W15" s="22"/>
      <c r="X15" s="22"/>
      <c r="Y15" s="21"/>
      <c r="AV15" s="21">
        <f t="shared" si="9"/>
        <v>338.14866666666666</v>
      </c>
      <c r="AW15" s="22">
        <f t="shared" si="9"/>
        <v>348.3</v>
      </c>
    </row>
    <row r="16" spans="1:49" s="14" customFormat="1" ht="21" customHeight="1" x14ac:dyDescent="0.25">
      <c r="A16" s="18" t="s">
        <v>12</v>
      </c>
      <c r="B16" s="19">
        <v>1</v>
      </c>
      <c r="C16" s="20">
        <v>10144.459999999999</v>
      </c>
      <c r="D16" s="20">
        <v>10449</v>
      </c>
      <c r="E16" s="20">
        <f>AV17*45</f>
        <v>15216.689999999999</v>
      </c>
      <c r="F16" s="20">
        <f>AW17*45</f>
        <v>15673.5</v>
      </c>
      <c r="G16" s="20">
        <f t="shared" si="5"/>
        <v>1690.7433333333333</v>
      </c>
      <c r="H16" s="20">
        <f t="shared" si="6"/>
        <v>1741.5</v>
      </c>
      <c r="I16" s="20">
        <f t="shared" ref="I16:J19" si="14">AV17*20*40%</f>
        <v>2705.1893333333337</v>
      </c>
      <c r="J16" s="20">
        <f t="shared" si="14"/>
        <v>2786.4</v>
      </c>
      <c r="K16" s="20">
        <v>0</v>
      </c>
      <c r="L16" s="20">
        <v>0</v>
      </c>
      <c r="M16" s="20">
        <f t="shared" si="7"/>
        <v>29757.082666666662</v>
      </c>
      <c r="N16" s="20">
        <f t="shared" si="8"/>
        <v>30650.400000000001</v>
      </c>
      <c r="S16" s="21">
        <v>338.16</v>
      </c>
      <c r="T16" s="21">
        <f t="shared" si="10"/>
        <v>348.3</v>
      </c>
      <c r="U16" s="22"/>
      <c r="W16" s="22"/>
      <c r="X16" s="22"/>
      <c r="Y16" s="21"/>
      <c r="AV16" s="21">
        <f t="shared" ref="AV16" si="15">C15/30</f>
        <v>338.14866666666666</v>
      </c>
      <c r="AW16" s="22">
        <f t="shared" ref="AW16" si="16">D15/30</f>
        <v>348.3</v>
      </c>
    </row>
    <row r="17" spans="1:49" s="14" customFormat="1" ht="21" customHeight="1" x14ac:dyDescent="0.25">
      <c r="A17" s="18" t="s">
        <v>30</v>
      </c>
      <c r="B17" s="19">
        <v>1</v>
      </c>
      <c r="C17" s="20">
        <v>10144.459999999999</v>
      </c>
      <c r="D17" s="20">
        <v>10449</v>
      </c>
      <c r="E17" s="20">
        <f>AV18*45</f>
        <v>15216.689999999999</v>
      </c>
      <c r="F17" s="20">
        <f>AW18*45</f>
        <v>15673.5</v>
      </c>
      <c r="G17" s="20">
        <f t="shared" si="5"/>
        <v>1690.7433333333333</v>
      </c>
      <c r="H17" s="20">
        <f t="shared" si="6"/>
        <v>1741.5</v>
      </c>
      <c r="I17" s="20">
        <f t="shared" si="14"/>
        <v>2705.1893333333337</v>
      </c>
      <c r="J17" s="20">
        <f t="shared" si="14"/>
        <v>2786.4</v>
      </c>
      <c r="K17" s="20">
        <v>0</v>
      </c>
      <c r="L17" s="20">
        <v>0</v>
      </c>
      <c r="M17" s="20">
        <f t="shared" si="7"/>
        <v>29757.082666666662</v>
      </c>
      <c r="N17" s="20">
        <f t="shared" si="8"/>
        <v>30650.400000000001</v>
      </c>
      <c r="S17" s="21">
        <v>338.16</v>
      </c>
      <c r="T17" s="21">
        <f t="shared" si="10"/>
        <v>348.3</v>
      </c>
      <c r="U17" s="22"/>
      <c r="W17" s="22"/>
      <c r="X17" s="22"/>
      <c r="Y17" s="21"/>
      <c r="AV17" s="21">
        <f t="shared" ref="AV17:AW20" si="17">C16/30</f>
        <v>338.14866666666666</v>
      </c>
      <c r="AW17" s="22">
        <f t="shared" si="17"/>
        <v>348.3</v>
      </c>
    </row>
    <row r="18" spans="1:49" s="14" customFormat="1" ht="21" customHeight="1" x14ac:dyDescent="0.25">
      <c r="A18" s="18" t="s">
        <v>29</v>
      </c>
      <c r="B18" s="19">
        <v>1</v>
      </c>
      <c r="C18" s="20">
        <v>10144.459999999999</v>
      </c>
      <c r="D18" s="20">
        <v>10449</v>
      </c>
      <c r="E18" s="20">
        <f>AV19*45</f>
        <v>15216.689999999999</v>
      </c>
      <c r="F18" s="20">
        <f>AW19*45</f>
        <v>15673.5</v>
      </c>
      <c r="G18" s="20">
        <f t="shared" si="5"/>
        <v>1690.7433333333333</v>
      </c>
      <c r="H18" s="20">
        <f t="shared" si="6"/>
        <v>1741.5</v>
      </c>
      <c r="I18" s="20">
        <f t="shared" si="14"/>
        <v>2705.1893333333337</v>
      </c>
      <c r="J18" s="20">
        <f t="shared" si="14"/>
        <v>2786.4</v>
      </c>
      <c r="K18" s="20">
        <v>0</v>
      </c>
      <c r="L18" s="20">
        <v>0</v>
      </c>
      <c r="M18" s="20">
        <f t="shared" si="7"/>
        <v>29757.082666666662</v>
      </c>
      <c r="N18" s="20">
        <f t="shared" si="8"/>
        <v>30650.400000000001</v>
      </c>
      <c r="S18" s="21">
        <v>338.16</v>
      </c>
      <c r="T18" s="21">
        <f t="shared" si="10"/>
        <v>348.3</v>
      </c>
      <c r="U18" s="22"/>
      <c r="W18" s="22"/>
      <c r="X18" s="22"/>
      <c r="Y18" s="21"/>
      <c r="AV18" s="21">
        <f t="shared" si="17"/>
        <v>338.14866666666666</v>
      </c>
      <c r="AW18" s="22">
        <f t="shared" si="17"/>
        <v>348.3</v>
      </c>
    </row>
    <row r="19" spans="1:49" s="14" customFormat="1" ht="21" customHeight="1" x14ac:dyDescent="0.25">
      <c r="A19" s="18" t="s">
        <v>31</v>
      </c>
      <c r="B19" s="19">
        <v>1</v>
      </c>
      <c r="C19" s="20">
        <v>10144.459999999999</v>
      </c>
      <c r="D19" s="20">
        <v>10449</v>
      </c>
      <c r="E19" s="20">
        <f>AV20*45</f>
        <v>15216.689999999999</v>
      </c>
      <c r="F19" s="20">
        <f>AW20*45</f>
        <v>15673.5</v>
      </c>
      <c r="G19" s="20">
        <f t="shared" si="5"/>
        <v>1690.7433333333333</v>
      </c>
      <c r="H19" s="20">
        <f t="shared" si="6"/>
        <v>1741.5</v>
      </c>
      <c r="I19" s="20">
        <f t="shared" si="14"/>
        <v>2705.1893333333337</v>
      </c>
      <c r="J19" s="20">
        <f t="shared" si="14"/>
        <v>2786.4</v>
      </c>
      <c r="K19" s="20">
        <v>0</v>
      </c>
      <c r="L19" s="20">
        <v>0</v>
      </c>
      <c r="M19" s="20">
        <f t="shared" si="7"/>
        <v>29757.082666666662</v>
      </c>
      <c r="N19" s="20">
        <f t="shared" si="8"/>
        <v>30650.400000000001</v>
      </c>
      <c r="S19" s="21">
        <v>338.16</v>
      </c>
      <c r="T19" s="21">
        <f t="shared" si="10"/>
        <v>348.3</v>
      </c>
      <c r="U19" s="22"/>
      <c r="W19" s="22"/>
      <c r="X19" s="22"/>
      <c r="Y19" s="21"/>
      <c r="AV19" s="21">
        <f t="shared" si="17"/>
        <v>338.14866666666666</v>
      </c>
      <c r="AW19" s="22">
        <f t="shared" si="17"/>
        <v>348.3</v>
      </c>
    </row>
    <row r="20" spans="1:49" s="14" customFormat="1" ht="21" customHeight="1" x14ac:dyDescent="0.25">
      <c r="A20" s="18" t="s">
        <v>36</v>
      </c>
      <c r="B20" s="19">
        <v>1</v>
      </c>
      <c r="C20" s="20">
        <v>10144.459999999999</v>
      </c>
      <c r="D20" s="20">
        <v>10449</v>
      </c>
      <c r="E20" s="20">
        <f>AV22*45</f>
        <v>15216.689999999999</v>
      </c>
      <c r="F20" s="20">
        <f>AW22*45</f>
        <v>15673.5</v>
      </c>
      <c r="G20" s="20">
        <f t="shared" si="5"/>
        <v>1690.7433333333333</v>
      </c>
      <c r="H20" s="20">
        <f t="shared" si="6"/>
        <v>1741.5</v>
      </c>
      <c r="I20" s="20">
        <f>AV22*20*40%</f>
        <v>2705.1893333333337</v>
      </c>
      <c r="J20" s="20">
        <f>AW22*20*40%</f>
        <v>2786.4</v>
      </c>
      <c r="K20" s="20">
        <v>0</v>
      </c>
      <c r="L20" s="20">
        <v>0</v>
      </c>
      <c r="M20" s="20">
        <f t="shared" si="7"/>
        <v>29757.082666666662</v>
      </c>
      <c r="N20" s="20">
        <f t="shared" si="8"/>
        <v>30650.400000000001</v>
      </c>
      <c r="S20" s="21">
        <v>338.16</v>
      </c>
      <c r="T20" s="21">
        <f t="shared" si="10"/>
        <v>348.3</v>
      </c>
      <c r="U20" s="22"/>
      <c r="W20" s="22"/>
      <c r="X20" s="22"/>
      <c r="Y20" s="21"/>
      <c r="AV20" s="21">
        <f t="shared" si="17"/>
        <v>338.14866666666666</v>
      </c>
      <c r="AW20" s="22">
        <f t="shared" si="17"/>
        <v>348.3</v>
      </c>
    </row>
    <row r="21" spans="1:49" s="14" customFormat="1" ht="21" customHeight="1" x14ac:dyDescent="0.25">
      <c r="A21" s="18" t="s">
        <v>37</v>
      </c>
      <c r="B21" s="19">
        <v>1</v>
      </c>
      <c r="C21" s="20">
        <v>10144.459999999999</v>
      </c>
      <c r="D21" s="20">
        <v>10449</v>
      </c>
      <c r="E21" s="20">
        <f>AV23*45</f>
        <v>21629.699999999997</v>
      </c>
      <c r="F21" s="20">
        <f>AW23*45</f>
        <v>22278.6</v>
      </c>
      <c r="G21" s="20">
        <f t="shared" si="5"/>
        <v>1690.7433333333333</v>
      </c>
      <c r="H21" s="20">
        <f t="shared" si="6"/>
        <v>1741.5</v>
      </c>
      <c r="I21" s="20">
        <f>AV23*20*40%</f>
        <v>3845.2799999999997</v>
      </c>
      <c r="J21" s="20">
        <f>AW23*20*40%</f>
        <v>3960.6400000000003</v>
      </c>
      <c r="K21" s="20">
        <v>0</v>
      </c>
      <c r="L21" s="20">
        <v>0</v>
      </c>
      <c r="M21" s="20">
        <f t="shared" si="7"/>
        <v>37310.183333333327</v>
      </c>
      <c r="N21" s="20">
        <f t="shared" si="8"/>
        <v>38429.74</v>
      </c>
      <c r="S21" s="21">
        <v>338.16</v>
      </c>
      <c r="T21" s="21">
        <f t="shared" si="10"/>
        <v>348.3</v>
      </c>
      <c r="U21" s="22"/>
      <c r="W21" s="22"/>
      <c r="X21" s="22"/>
      <c r="Y21" s="21"/>
      <c r="AV21" s="21">
        <f t="shared" ref="AV21" si="18">C20/30</f>
        <v>338.14866666666666</v>
      </c>
      <c r="AW21" s="22">
        <f t="shared" ref="AW21" si="19">D20/30</f>
        <v>348.3</v>
      </c>
    </row>
    <row r="22" spans="1:49" s="14" customFormat="1" ht="21" customHeight="1" x14ac:dyDescent="0.25">
      <c r="A22" s="18" t="s">
        <v>32</v>
      </c>
      <c r="B22" s="19">
        <v>1</v>
      </c>
      <c r="C22" s="20">
        <v>14419.8</v>
      </c>
      <c r="D22" s="20">
        <v>14852.4</v>
      </c>
      <c r="E22" s="20">
        <f>AV23*45</f>
        <v>21629.699999999997</v>
      </c>
      <c r="F22" s="20">
        <f t="shared" ref="F22" si="20">AW23*45</f>
        <v>22278.6</v>
      </c>
      <c r="G22" s="20">
        <f t="shared" si="5"/>
        <v>2403.2999999999997</v>
      </c>
      <c r="H22" s="20">
        <f t="shared" si="6"/>
        <v>2475.4</v>
      </c>
      <c r="I22" s="20">
        <f t="shared" ref="I22" si="21">AV23*20*40%</f>
        <v>3845.2799999999997</v>
      </c>
      <c r="J22" s="20">
        <f t="shared" ref="J22" si="22">AW23*20*40%</f>
        <v>3960.6400000000003</v>
      </c>
      <c r="K22" s="20">
        <v>0</v>
      </c>
      <c r="L22" s="20">
        <v>0</v>
      </c>
      <c r="M22" s="20">
        <f t="shared" si="7"/>
        <v>42298.080000000002</v>
      </c>
      <c r="N22" s="20">
        <f t="shared" si="8"/>
        <v>43567.040000000001</v>
      </c>
      <c r="S22" s="21">
        <f>C22/30</f>
        <v>480.65999999999997</v>
      </c>
      <c r="T22" s="21">
        <f t="shared" si="10"/>
        <v>495.08</v>
      </c>
      <c r="U22" s="22"/>
      <c r="W22" s="22"/>
      <c r="X22" s="22"/>
      <c r="Y22" s="21"/>
      <c r="AV22" s="21">
        <f>C20/30</f>
        <v>338.14866666666666</v>
      </c>
      <c r="AW22" s="22">
        <f>D20/30</f>
        <v>348.3</v>
      </c>
    </row>
    <row r="23" spans="1:49" s="14" customFormat="1" ht="21" customHeight="1" x14ac:dyDescent="0.25">
      <c r="A23" s="18" t="s">
        <v>33</v>
      </c>
      <c r="B23" s="19">
        <v>1</v>
      </c>
      <c r="C23" s="20">
        <v>14419.8</v>
      </c>
      <c r="D23" s="20">
        <v>14852.4</v>
      </c>
      <c r="E23" s="20">
        <f>AV24*45</f>
        <v>21629.699999999997</v>
      </c>
      <c r="F23" s="20">
        <f>AW24*45</f>
        <v>22278.6</v>
      </c>
      <c r="G23" s="20">
        <f t="shared" si="5"/>
        <v>2403.2999999999997</v>
      </c>
      <c r="H23" s="20">
        <f t="shared" si="6"/>
        <v>2475.4</v>
      </c>
      <c r="I23" s="20">
        <f t="shared" ref="I23:J25" si="23">AV24*20*40%</f>
        <v>3845.2799999999997</v>
      </c>
      <c r="J23" s="20">
        <f t="shared" si="23"/>
        <v>3960.6400000000003</v>
      </c>
      <c r="K23" s="20">
        <v>0</v>
      </c>
      <c r="L23" s="20">
        <v>0</v>
      </c>
      <c r="M23" s="20">
        <f t="shared" si="7"/>
        <v>42298.080000000002</v>
      </c>
      <c r="N23" s="20">
        <f t="shared" si="8"/>
        <v>43567.040000000001</v>
      </c>
      <c r="S23" s="21">
        <f>C23/30</f>
        <v>480.65999999999997</v>
      </c>
      <c r="T23" s="21">
        <f t="shared" si="10"/>
        <v>495.08</v>
      </c>
      <c r="U23" s="22"/>
      <c r="W23" s="22"/>
      <c r="X23" s="22"/>
      <c r="Y23" s="21"/>
      <c r="AV23" s="21">
        <f t="shared" ref="AV23" si="24">C22/30</f>
        <v>480.65999999999997</v>
      </c>
      <c r="AW23" s="22">
        <f t="shared" ref="AW23" si="25">D22/30</f>
        <v>495.08</v>
      </c>
    </row>
    <row r="24" spans="1:49" s="14" customFormat="1" ht="21" customHeight="1" x14ac:dyDescent="0.25">
      <c r="A24" s="18" t="s">
        <v>21</v>
      </c>
      <c r="B24" s="19">
        <v>1</v>
      </c>
      <c r="C24" s="20">
        <v>9519.6</v>
      </c>
      <c r="D24" s="20">
        <v>9805.2000000000007</v>
      </c>
      <c r="E24" s="20">
        <f>AV25*45</f>
        <v>14279.4</v>
      </c>
      <c r="F24" s="20">
        <f>AW25*45</f>
        <v>14707.800000000001</v>
      </c>
      <c r="G24" s="20">
        <f t="shared" si="5"/>
        <v>1586.6</v>
      </c>
      <c r="H24" s="20">
        <f t="shared" si="6"/>
        <v>1634.2000000000003</v>
      </c>
      <c r="I24" s="20">
        <f t="shared" si="23"/>
        <v>2538.56</v>
      </c>
      <c r="J24" s="20">
        <f t="shared" si="23"/>
        <v>2614.7200000000007</v>
      </c>
      <c r="K24" s="20">
        <v>0</v>
      </c>
      <c r="L24" s="20">
        <v>0</v>
      </c>
      <c r="M24" s="20">
        <f t="shared" si="7"/>
        <v>27924.16</v>
      </c>
      <c r="N24" s="20">
        <f t="shared" si="8"/>
        <v>28761.920000000002</v>
      </c>
      <c r="S24" s="21">
        <f>C24/30</f>
        <v>317.32</v>
      </c>
      <c r="T24" s="21">
        <f t="shared" si="10"/>
        <v>326.84000000000003</v>
      </c>
      <c r="U24" s="22"/>
      <c r="W24" s="22"/>
      <c r="X24" s="22"/>
      <c r="Y24" s="21"/>
      <c r="AV24" s="21">
        <f t="shared" ref="AV24:AW26" si="26">C23/30</f>
        <v>480.65999999999997</v>
      </c>
      <c r="AW24" s="22">
        <f t="shared" si="26"/>
        <v>495.08</v>
      </c>
    </row>
    <row r="25" spans="1:49" s="14" customFormat="1" ht="21" customHeight="1" x14ac:dyDescent="0.25">
      <c r="A25" s="18" t="s">
        <v>13</v>
      </c>
      <c r="B25" s="19">
        <v>18</v>
      </c>
      <c r="C25" s="20">
        <v>8458.7999999999993</v>
      </c>
      <c r="D25" s="20">
        <v>9451.2000000000007</v>
      </c>
      <c r="E25" s="20">
        <f>AV26*45</f>
        <v>12688.199999999999</v>
      </c>
      <c r="F25" s="20">
        <f>AW26*45</f>
        <v>14176.800000000001</v>
      </c>
      <c r="G25" s="20">
        <f t="shared" si="5"/>
        <v>1409.8</v>
      </c>
      <c r="H25" s="20">
        <f t="shared" si="6"/>
        <v>1575.2</v>
      </c>
      <c r="I25" s="20">
        <f t="shared" si="23"/>
        <v>2255.6799999999998</v>
      </c>
      <c r="J25" s="20">
        <f t="shared" si="23"/>
        <v>2520.3200000000002</v>
      </c>
      <c r="K25" s="20">
        <v>0</v>
      </c>
      <c r="L25" s="20">
        <v>0</v>
      </c>
      <c r="M25" s="20">
        <f t="shared" si="7"/>
        <v>24812.48</v>
      </c>
      <c r="N25" s="20">
        <f t="shared" si="8"/>
        <v>27723.52</v>
      </c>
      <c r="S25" s="21">
        <v>281.95999999999998</v>
      </c>
      <c r="T25" s="21">
        <v>315.04000000000002</v>
      </c>
      <c r="U25" s="22"/>
      <c r="W25" s="22"/>
      <c r="X25" s="22"/>
      <c r="Y25" s="21"/>
      <c r="AV25" s="21">
        <f t="shared" si="26"/>
        <v>317.32</v>
      </c>
      <c r="AW25" s="22">
        <f t="shared" si="26"/>
        <v>326.84000000000003</v>
      </c>
    </row>
    <row r="26" spans="1:49" s="14" customFormat="1" ht="21" customHeight="1" x14ac:dyDescent="0.25">
      <c r="A26" s="18" t="s">
        <v>14</v>
      </c>
      <c r="B26" s="19">
        <v>2</v>
      </c>
      <c r="C26" s="20">
        <v>9680.4</v>
      </c>
      <c r="D26" s="20">
        <v>9970.7999999999993</v>
      </c>
      <c r="E26" s="20">
        <f>AV27*45</f>
        <v>14520.6</v>
      </c>
      <c r="F26" s="20">
        <f t="shared" ref="F26" si="27">AW27*45</f>
        <v>14956.199999999999</v>
      </c>
      <c r="G26" s="20">
        <f t="shared" si="5"/>
        <v>1613.4</v>
      </c>
      <c r="H26" s="20">
        <f t="shared" si="6"/>
        <v>1661.7999999999997</v>
      </c>
      <c r="I26" s="20">
        <f t="shared" ref="I26" si="28">AV27*20*40%</f>
        <v>2581.4400000000005</v>
      </c>
      <c r="J26" s="20">
        <f t="shared" ref="J26" si="29">AW27*20*40%</f>
        <v>2658.8799999999997</v>
      </c>
      <c r="K26" s="20">
        <v>0</v>
      </c>
      <c r="L26" s="20">
        <v>0</v>
      </c>
      <c r="M26" s="20">
        <f t="shared" si="7"/>
        <v>28395.840000000004</v>
      </c>
      <c r="N26" s="20">
        <f t="shared" si="8"/>
        <v>29247.68</v>
      </c>
      <c r="S26" s="21">
        <f>C26/30</f>
        <v>322.68</v>
      </c>
      <c r="T26" s="21">
        <f>D26/30</f>
        <v>332.35999999999996</v>
      </c>
      <c r="U26" s="22"/>
      <c r="W26" s="22"/>
      <c r="X26" s="22"/>
      <c r="Y26" s="21"/>
      <c r="AV26" s="21">
        <f t="shared" si="26"/>
        <v>281.95999999999998</v>
      </c>
      <c r="AW26" s="22">
        <f t="shared" si="26"/>
        <v>315.04000000000002</v>
      </c>
    </row>
    <row r="27" spans="1:49" s="14" customFormat="1" ht="24" customHeight="1" x14ac:dyDescent="0.25">
      <c r="A27" s="23" t="s">
        <v>15</v>
      </c>
      <c r="B27" s="24">
        <f>SUM(B10:B26)</f>
        <v>35</v>
      </c>
      <c r="C27" s="22"/>
      <c r="D27" s="22"/>
      <c r="E27" s="22"/>
      <c r="F27" s="22"/>
      <c r="G27" s="22"/>
      <c r="H27" s="22"/>
      <c r="I27" s="22"/>
      <c r="J27" s="22"/>
      <c r="W27" s="22"/>
      <c r="Y27" s="21"/>
      <c r="AV27" s="21">
        <f t="shared" ref="AV27" si="30">C26/30</f>
        <v>322.68</v>
      </c>
      <c r="AW27" s="22">
        <f t="shared" ref="AW27" si="31">D26/30</f>
        <v>332.35999999999996</v>
      </c>
    </row>
    <row r="28" spans="1:49" x14ac:dyDescent="0.3">
      <c r="F28" s="1"/>
      <c r="G28" s="1"/>
      <c r="H28" s="1"/>
      <c r="J28" s="1"/>
    </row>
    <row r="29" spans="1:49" x14ac:dyDescent="0.3">
      <c r="F29" s="3"/>
      <c r="G29" s="3"/>
      <c r="H29" s="3"/>
      <c r="J29" s="3"/>
    </row>
    <row r="30" spans="1:49" x14ac:dyDescent="0.3">
      <c r="F30" s="2"/>
      <c r="G30" s="2"/>
      <c r="H30" s="2"/>
      <c r="J30" s="2"/>
    </row>
    <row r="31" spans="1:49" x14ac:dyDescent="0.3">
      <c r="E31" s="1"/>
    </row>
    <row r="32" spans="1:49" x14ac:dyDescent="0.3">
      <c r="M32" s="1"/>
    </row>
    <row r="33" spans="1:13" x14ac:dyDescent="0.3">
      <c r="A33" s="4"/>
      <c r="B33" s="4"/>
      <c r="F33" s="4"/>
      <c r="G33" s="4"/>
      <c r="H33" s="4"/>
      <c r="I33" s="4"/>
      <c r="J33" s="4"/>
      <c r="M33" s="1"/>
    </row>
    <row r="34" spans="1:13" x14ac:dyDescent="0.3">
      <c r="A34" s="8" t="s">
        <v>25</v>
      </c>
      <c r="B34" s="8"/>
      <c r="D34" s="2"/>
      <c r="E34" s="2"/>
      <c r="F34" s="8" t="s">
        <v>23</v>
      </c>
      <c r="G34" s="8"/>
      <c r="H34" s="8"/>
      <c r="I34" s="8"/>
      <c r="J34" s="8"/>
      <c r="M34" s="2"/>
    </row>
    <row r="35" spans="1:13" x14ac:dyDescent="0.3">
      <c r="A35" s="6" t="s">
        <v>17</v>
      </c>
      <c r="B35" s="6"/>
      <c r="D35" s="2"/>
      <c r="E35" s="2"/>
      <c r="F35" s="6" t="s">
        <v>24</v>
      </c>
      <c r="G35" s="6"/>
      <c r="H35" s="6"/>
      <c r="I35" s="6"/>
      <c r="J35" s="6"/>
      <c r="M35" s="2"/>
    </row>
    <row r="42" spans="1:13" x14ac:dyDescent="0.3">
      <c r="B42" s="2"/>
      <c r="C42" s="3"/>
      <c r="D42" s="2"/>
      <c r="E42" s="2"/>
    </row>
    <row r="43" spans="1:13" x14ac:dyDescent="0.3">
      <c r="B43" s="2"/>
      <c r="C43" s="2"/>
      <c r="D43" s="3"/>
      <c r="E43" s="3"/>
      <c r="F43" s="7"/>
      <c r="G43" s="5"/>
      <c r="H43" s="5"/>
    </row>
    <row r="44" spans="1:13" x14ac:dyDescent="0.3">
      <c r="B44" s="2"/>
      <c r="C44" s="2"/>
      <c r="D44" s="3"/>
      <c r="E44" s="3"/>
      <c r="F44" s="7"/>
      <c r="G44" s="5"/>
      <c r="H44" s="5"/>
    </row>
    <row r="45" spans="1:13" x14ac:dyDescent="0.3">
      <c r="B45" s="2"/>
      <c r="C45" s="2"/>
      <c r="D45" s="3"/>
      <c r="E45" s="3"/>
    </row>
  </sheetData>
  <mergeCells count="17">
    <mergeCell ref="A35:B35"/>
    <mergeCell ref="F43:F44"/>
    <mergeCell ref="A4:N4"/>
    <mergeCell ref="F35:J35"/>
    <mergeCell ref="F34:J34"/>
    <mergeCell ref="A34:B34"/>
    <mergeCell ref="G8:H8"/>
    <mergeCell ref="M7:N8"/>
    <mergeCell ref="A2:N2"/>
    <mergeCell ref="A7:A9"/>
    <mergeCell ref="B7:B9"/>
    <mergeCell ref="C7:J7"/>
    <mergeCell ref="K7:L7"/>
    <mergeCell ref="C8:D8"/>
    <mergeCell ref="E8:F8"/>
    <mergeCell ref="I8:J8"/>
    <mergeCell ref="K8:L8"/>
  </mergeCells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E2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Diego R Gala</cp:lastModifiedBy>
  <cp:lastPrinted>2025-12-08T22:17:35Z</cp:lastPrinted>
  <dcterms:created xsi:type="dcterms:W3CDTF">2022-12-16T01:06:16Z</dcterms:created>
  <dcterms:modified xsi:type="dcterms:W3CDTF">2025-12-10T15:25:40Z</dcterms:modified>
</cp:coreProperties>
</file>